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ky\DATA\Tahunan\renstra 13 -18\"/>
    </mc:Choice>
  </mc:AlternateContent>
  <bookViews>
    <workbookView xWindow="360" yWindow="120" windowWidth="8535" windowHeight="640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K84" i="1" l="1"/>
  <c r="M84" i="1" s="1"/>
  <c r="O84" i="1" s="1"/>
  <c r="K12" i="1"/>
  <c r="K29" i="1"/>
  <c r="K38" i="1"/>
  <c r="K53" i="1"/>
  <c r="K93" i="1"/>
  <c r="K106" i="1"/>
  <c r="K124" i="1"/>
  <c r="K136" i="1"/>
  <c r="M136" i="1" s="1"/>
  <c r="O136" i="1" s="1"/>
  <c r="Q136" i="1" s="1"/>
  <c r="S136" i="1" s="1"/>
  <c r="O44" i="1"/>
  <c r="S44" i="1" s="1"/>
  <c r="I38" i="1"/>
  <c r="I29" i="1"/>
  <c r="I12" i="1"/>
  <c r="O45" i="1"/>
  <c r="S45" i="1" s="1"/>
  <c r="M53" i="1" l="1"/>
  <c r="O53" i="1" s="1"/>
  <c r="Q53" i="1" s="1"/>
  <c r="S53" i="1" s="1"/>
  <c r="M64" i="1"/>
  <c r="O64" i="1" s="1"/>
  <c r="Q64" i="1" s="1"/>
  <c r="S64" i="1" s="1"/>
  <c r="M65" i="1"/>
  <c r="O65" i="1" s="1"/>
  <c r="Q65" i="1" s="1"/>
  <c r="S65" i="1" s="1"/>
  <c r="M66" i="1"/>
  <c r="O66" i="1" s="1"/>
  <c r="Q66" i="1" s="1"/>
  <c r="S66" i="1" s="1"/>
  <c r="M139" i="1"/>
  <c r="O139" i="1" s="1"/>
  <c r="Q139" i="1" s="1"/>
  <c r="S139" i="1" s="1"/>
  <c r="M104" i="1"/>
  <c r="O104" i="1" s="1"/>
  <c r="Q104" i="1" s="1"/>
  <c r="S104" i="1" s="1"/>
  <c r="M80" i="1" l="1"/>
  <c r="O80" i="1" s="1"/>
  <c r="Q80" i="1" s="1"/>
  <c r="S80" i="1" s="1"/>
  <c r="M79" i="1"/>
  <c r="O79" i="1" s="1"/>
  <c r="Q79" i="1" s="1"/>
  <c r="S79" i="1" s="1"/>
  <c r="M39" i="1"/>
  <c r="M37" i="1"/>
  <c r="O37" i="1" s="1"/>
  <c r="Q37" i="1" s="1"/>
  <c r="S37" i="1" s="1"/>
  <c r="M36" i="1"/>
  <c r="O36" i="1" s="1"/>
  <c r="Q36" i="1" s="1"/>
  <c r="S36" i="1" s="1"/>
  <c r="M35" i="1"/>
  <c r="O30" i="1"/>
  <c r="M28" i="1"/>
  <c r="O28" i="1" s="1"/>
  <c r="Q28" i="1" s="1"/>
  <c r="S28" i="1" s="1"/>
  <c r="M27" i="1"/>
  <c r="O27" i="1" s="1"/>
  <c r="Q27" i="1" s="1"/>
  <c r="S27" i="1" s="1"/>
  <c r="M26" i="1"/>
  <c r="O26" i="1" s="1"/>
  <c r="Q26" i="1" s="1"/>
  <c r="S26" i="1" s="1"/>
  <c r="M25" i="1"/>
  <c r="O25" i="1" s="1"/>
  <c r="Q25" i="1" s="1"/>
  <c r="S25" i="1" s="1"/>
  <c r="M24" i="1"/>
  <c r="O24" i="1" s="1"/>
  <c r="Q24" i="1" s="1"/>
  <c r="S24" i="1" s="1"/>
  <c r="M19" i="1"/>
  <c r="O19" i="1" s="1"/>
  <c r="Q19" i="1" s="1"/>
  <c r="S19" i="1" s="1"/>
  <c r="M18" i="1"/>
  <c r="O18" i="1" s="1"/>
  <c r="Q18" i="1" s="1"/>
  <c r="S18" i="1" s="1"/>
  <c r="M16" i="1"/>
  <c r="O16" i="1" s="1"/>
  <c r="Q16" i="1" s="1"/>
  <c r="S16" i="1" s="1"/>
  <c r="M15" i="1"/>
  <c r="O15" i="1" s="1"/>
  <c r="Q15" i="1" s="1"/>
  <c r="S15" i="1" s="1"/>
  <c r="M14" i="1"/>
  <c r="M130" i="1"/>
  <c r="O130" i="1" s="1"/>
  <c r="Q130" i="1" s="1"/>
  <c r="S130" i="1" s="1"/>
  <c r="M122" i="1"/>
  <c r="O122" i="1" s="1"/>
  <c r="Q122" i="1" s="1"/>
  <c r="S122" i="1" s="1"/>
  <c r="M129" i="1"/>
  <c r="O129" i="1" s="1"/>
  <c r="Q129" i="1" s="1"/>
  <c r="S129" i="1" s="1"/>
  <c r="M123" i="1"/>
  <c r="O123" i="1" s="1"/>
  <c r="Q123" i="1" s="1"/>
  <c r="S123" i="1" s="1"/>
  <c r="M131" i="1"/>
  <c r="O131" i="1" s="1"/>
  <c r="Q131" i="1" s="1"/>
  <c r="S131" i="1" s="1"/>
  <c r="M137" i="1"/>
  <c r="O137" i="1" s="1"/>
  <c r="Q137" i="1" s="1"/>
  <c r="S137" i="1" s="1"/>
  <c r="M138" i="1"/>
  <c r="O138" i="1" s="1"/>
  <c r="Q138" i="1" s="1"/>
  <c r="S138" i="1" s="1"/>
  <c r="M17" i="1"/>
  <c r="O17" i="1" s="1"/>
  <c r="Q17" i="1" s="1"/>
  <c r="S17" i="1" s="1"/>
  <c r="M85" i="1"/>
  <c r="O85" i="1" s="1"/>
  <c r="Q85" i="1" s="1"/>
  <c r="S85" i="1" s="1"/>
  <c r="M86" i="1"/>
  <c r="O86" i="1" s="1"/>
  <c r="Q86" i="1" s="1"/>
  <c r="S86" i="1" s="1"/>
  <c r="M81" i="1"/>
  <c r="O81" i="1" s="1"/>
  <c r="Q81" i="1" s="1"/>
  <c r="S81" i="1" s="1"/>
  <c r="M82" i="1"/>
  <c r="O82" i="1" s="1"/>
  <c r="Q82" i="1" s="1"/>
  <c r="S82" i="1" s="1"/>
  <c r="M83" i="1"/>
  <c r="O83" i="1" s="1"/>
  <c r="Q83" i="1" s="1"/>
  <c r="S83" i="1" s="1"/>
  <c r="M92" i="1"/>
  <c r="O92" i="1" s="1"/>
  <c r="Q92" i="1" s="1"/>
  <c r="S92" i="1" s="1"/>
  <c r="M94" i="1"/>
  <c r="O94" i="1" s="1"/>
  <c r="Q94" i="1" s="1"/>
  <c r="S94" i="1" s="1"/>
  <c r="M97" i="1"/>
  <c r="O97" i="1" s="1"/>
  <c r="Q97" i="1" s="1"/>
  <c r="S97" i="1" s="1"/>
  <c r="M98" i="1"/>
  <c r="O98" i="1" s="1"/>
  <c r="Q98" i="1" s="1"/>
  <c r="S98" i="1" s="1"/>
  <c r="M105" i="1"/>
  <c r="O105" i="1" s="1"/>
  <c r="Q105" i="1" s="1"/>
  <c r="S105" i="1" s="1"/>
  <c r="M107" i="1"/>
  <c r="O107" i="1" s="1"/>
  <c r="Q107" i="1" s="1"/>
  <c r="S107" i="1" s="1"/>
  <c r="M121" i="1"/>
  <c r="O121" i="1" s="1"/>
  <c r="Q121" i="1" s="1"/>
  <c r="S121" i="1" s="1"/>
  <c r="M124" i="1"/>
  <c r="O124" i="1" s="1"/>
  <c r="Q124" i="1" s="1"/>
  <c r="S124" i="1" s="1"/>
  <c r="Q84" i="1"/>
  <c r="S84" i="1" s="1"/>
  <c r="S91" i="1"/>
  <c r="M93" i="1"/>
  <c r="O93" i="1" s="1"/>
  <c r="Q93" i="1" s="1"/>
  <c r="S93" i="1" s="1"/>
  <c r="M106" i="1"/>
  <c r="O106" i="1" s="1"/>
  <c r="Q106" i="1" s="1"/>
  <c r="S106" i="1" s="1"/>
  <c r="O14" i="1" l="1"/>
  <c r="M12" i="1"/>
  <c r="Q30" i="1"/>
  <c r="O29" i="1"/>
  <c r="O39" i="1"/>
  <c r="M38" i="1"/>
  <c r="O35" i="1"/>
  <c r="Q35" i="1" s="1"/>
  <c r="S35" i="1" s="1"/>
  <c r="M29" i="1"/>
  <c r="Q39" i="1" l="1"/>
  <c r="O38" i="1"/>
  <c r="S30" i="1"/>
  <c r="S29" i="1" s="1"/>
  <c r="Q29" i="1"/>
  <c r="Q14" i="1"/>
  <c r="O12" i="1"/>
  <c r="S14" i="1" l="1"/>
  <c r="S12" i="1" s="1"/>
  <c r="Q12" i="1"/>
  <c r="S39" i="1"/>
  <c r="S38" i="1" s="1"/>
  <c r="Q38" i="1"/>
</calcChain>
</file>

<file path=xl/sharedStrings.xml><?xml version="1.0" encoding="utf-8"?>
<sst xmlns="http://schemas.openxmlformats.org/spreadsheetml/2006/main" count="857" uniqueCount="271">
  <si>
    <t>lampiran :</t>
  </si>
  <si>
    <t>SKPD</t>
  </si>
  <si>
    <t>: BADAN KELUARGA BERENCANA DAN PEMBERDAYAAN PEREMPUAN</t>
  </si>
  <si>
    <t>Tujuan</t>
  </si>
  <si>
    <t>sasaran</t>
  </si>
  <si>
    <t>program dan kegiatan</t>
  </si>
  <si>
    <t>indikator kinerja program ( outcome ) dan kegiatan ( output )</t>
  </si>
  <si>
    <t>Data capaian pada tahun 2012</t>
  </si>
  <si>
    <t>sesuai ( renja SKPD 2014 )</t>
  </si>
  <si>
    <t>target</t>
  </si>
  <si>
    <t>prediksi capaian</t>
  </si>
  <si>
    <t>Rp</t>
  </si>
  <si>
    <t>Target kinerja dan kerangka pendanaan</t>
  </si>
  <si>
    <t>a. Fasilitasi anak low vision (Lemah  Penglihatan)</t>
  </si>
  <si>
    <t>b. Fasilitasi dan advokasi Pengembangan  kota layak anak (KLA )</t>
  </si>
  <si>
    <t>c. Fasilitasi Kegiatan Pemberdayaan  Perempuan dan perlindungan anak</t>
  </si>
  <si>
    <t>Program Penguatan Kelembagaan PengarusUtamaan Gender dan Anak</t>
  </si>
  <si>
    <t>a. Fasilitasi Kegiatan Forum Anak</t>
  </si>
  <si>
    <t>b. Fasilitasi Penanganan Korban  kekerasan berbasis Gender dan Anak</t>
  </si>
  <si>
    <t>c. Peningkatan Kapasitas Kelembagaan PUG dan Anak</t>
  </si>
  <si>
    <t>a. Advokasi Pelaksanaan ARG di SKPD</t>
  </si>
  <si>
    <t>b. Pelatihan kepemimpinan bagi  Eksekutif dan Legislatif</t>
  </si>
  <si>
    <t>a. Penyediaan jasa komunikasi, sumber daya air dan listrik</t>
  </si>
  <si>
    <t>b. Penyediaan jasa peralatan dan perlengkapan kantor</t>
  </si>
  <si>
    <t>c. Penyediaan Jasa Kebersihan Kantor</t>
  </si>
  <si>
    <t>d. Penyediaan alat tulis kantor</t>
  </si>
  <si>
    <t>e. Penyediaan barang cetak dan penggandaan</t>
  </si>
  <si>
    <t>f. Penyediaan komponen instalasi listrik/ penerangan bangunan kantor</t>
  </si>
  <si>
    <t>h. Penyediaan makanan &amp; minuman</t>
  </si>
  <si>
    <t>k. Jasa pelayanan perkantoran</t>
  </si>
  <si>
    <t>a. Pembangunan Gedung Kantor</t>
  </si>
  <si>
    <t>b. Pengadaan peralatan gedung kantor</t>
  </si>
  <si>
    <t>c. Pemeliharaan rutin /berkala gedung  kantor</t>
  </si>
  <si>
    <t>d. Pemeliharaan rutin/ berkala kendaraan dinas/ operasional</t>
  </si>
  <si>
    <t>a. Penilaian angka kredit</t>
  </si>
  <si>
    <t>Program Keluarga Berencana</t>
  </si>
  <si>
    <t>Program Pelayanan Kontrasepsi</t>
  </si>
  <si>
    <t>Kegiatan Pelayanan Pemasangan  Kontrasepsi KB</t>
  </si>
  <si>
    <t>Kegiatan Pengadaan Alokont</t>
  </si>
  <si>
    <t>a. Kegiatan Fasilitasi Kelompok Masyarakat/ Institusi/ Lembaga</t>
  </si>
  <si>
    <t>b. Pengembangan dan Pemantapan Program</t>
  </si>
  <si>
    <t>c. Pembangunan Jaringan online dengan  UPT Kecamatan/ SKPD</t>
  </si>
  <si>
    <t>Program pengembangan pusat pelayanan informasi dan konseling KRR</t>
  </si>
  <si>
    <t>a. Kegiatan sosialisasi KRR dan KHIBA</t>
  </si>
  <si>
    <t>Program peningkatan penanggulangan narkoba, PMS termasuk HIV/ AIDS</t>
  </si>
  <si>
    <t>Program Pengembangan Model Operasional BKB - Posyandu - PADU</t>
  </si>
  <si>
    <t>Pertemuan kelompok kegiatan Bina Ekonomi Produktif (UPPKS : Usaha Peningkatan Pendapatan Keluarga  Sejahtera</t>
  </si>
  <si>
    <t>i. Rapat-rapat koordinasi dan konsultasi keluar daerah</t>
  </si>
  <si>
    <t>j. Rapat-rapat koordinasi dan konsultasi dlm daerah</t>
  </si>
  <si>
    <t>Program peningkatan sarana dan prasarana aparatur</t>
  </si>
  <si>
    <t>Program peningkatan kapasitas sumber daya aparatur</t>
  </si>
  <si>
    <t>Program peningkatan disiplin aparatur</t>
  </si>
  <si>
    <t>a. Pengadaan pakaian dinas hari-hari tertentu</t>
  </si>
  <si>
    <t>g. Penyediaan bahan bacaan dan peraturan perundangan</t>
  </si>
  <si>
    <t xml:space="preserve">Meningkatnya kualitas &amp; intensitas belajar </t>
  </si>
  <si>
    <t>Meningkatnya pemahaman tentang KLA di tingkat kelurahan dan keikutsertaan Kab.Tmg dalam evaluasi KLA TK.Nasional</t>
  </si>
  <si>
    <t>Tersalurkanya bantuan untuk peningkatan kegiatan PP dan PA (50 organisasi wanita)</t>
  </si>
  <si>
    <t>Terfasilitasinya program kegiatan forum anak</t>
  </si>
  <si>
    <t>Berkurangnya trauma psikologis korban kekerasan  berbasis Gender dan Anak</t>
  </si>
  <si>
    <t>Meningkatnya  koordinasi kelembagaan GSI satgas Kec/ Desa P2TP2A dan PPT</t>
  </si>
  <si>
    <t>Meningkatnya  pemahaman penyusunan dokumen ARG di SKPD</t>
  </si>
  <si>
    <t>Meningkatnya kemampuan kepemimpinan bagi 35 Orang eksekutif dan legislatif</t>
  </si>
  <si>
    <t>Meningkatnya komunikasi, listrik &amp; air untuk menunjang terselenggaranya kegiatan</t>
  </si>
  <si>
    <t>terpeliharanya sarana dan prasarana kantor</t>
  </si>
  <si>
    <t>terpeliharanya kebersihan kantor</t>
  </si>
  <si>
    <t>terpenuhinya kebutuhan administrasi perkantoran</t>
  </si>
  <si>
    <t>tersedianya aula dan garasi</t>
  </si>
  <si>
    <t>tersedianya peralatan gedung kantor</t>
  </si>
  <si>
    <t>Meningkatnya kenyamanan &amp; keamanan gedung kantor</t>
  </si>
  <si>
    <t>Meningkatnya mobilitas kelancaran pelaksanaan tugas</t>
  </si>
  <si>
    <t>terfasilitasinya penilaian angka kredit Penyuluh KB</t>
  </si>
  <si>
    <t>Peningkatan pengetahuan terhadap program KB</t>
  </si>
  <si>
    <t>- Umpan balik pencatatan/ pelaporan program KB, Pendataan/ Pemutakhiran data</t>
  </si>
  <si>
    <t>terlaksananya kegiatan BKBPP</t>
  </si>
  <si>
    <t>Meningkatnya koor dan sinkronisasi kegiatan Bagi Pelaksana dan Pengelola Program KB &amp; KR (bidan dan PKB)</t>
  </si>
  <si>
    <t>Terpenuhinya kegiatan Monitoring evaluasi dan Pelaporan Kegiatan KB dan PP</t>
  </si>
  <si>
    <t>Meningkatnya Pelayanan Kontrasepsi bagi Calon Peserta KB</t>
  </si>
  <si>
    <t>Meningkatnya peserta KB sebanyak 400 akseptor</t>
  </si>
  <si>
    <t>Meningkatnya pembinaan bagi kelompok catur bina keluarga</t>
  </si>
  <si>
    <t>- Meningkatkan pengetahuan tentang KRR bagi PIK Remaja (konselor Sebaya)</t>
  </si>
  <si>
    <t>Meningkatnya pengetahuan tentang  narkoba, PMS bagi Pelaksana dan Pengelola PIK Remaja dan Pengurus OSIS</t>
  </si>
  <si>
    <t>Meningkatnya pengetahuan dan ketrampilan bagi kelompok KB</t>
  </si>
  <si>
    <t>Meningkatnya ketrampilan Petugas KB Desa</t>
  </si>
  <si>
    <t>Meningkatnya pengetahuan dan ketrampilan bagi Kader Keluarga Berencana   Desa</t>
  </si>
  <si>
    <t>Meningkatnya pengetahuan dan ketrampilan bagi kader BKB desa</t>
  </si>
  <si>
    <t>Meningkatnya pengetahuan dan ketrampilan bagi Kader UPPKS</t>
  </si>
  <si>
    <t>perkantoran terutama barang cetak dan foto copy data</t>
  </si>
  <si>
    <t>terpeliharanya alat-alat kelistrikan untuk penerangan dan keamanan kantor</t>
  </si>
  <si>
    <t>tersedianya bahan bacaan guna menambah wawasan pegawai</t>
  </si>
  <si>
    <t>tersedianya kebutuhan makan dan minum pegawai</t>
  </si>
  <si>
    <t>terfasilitasinya perjalanan dinas ke luar daerah</t>
  </si>
  <si>
    <t>terfasilitasinya perjalanan dinas dalam daerah</t>
  </si>
  <si>
    <t>terselenggaranya kegiatan administrasi kantor</t>
  </si>
  <si>
    <t>terpenuhinya fasilitas pakaian dinas pegawai</t>
  </si>
  <si>
    <t>- Pengadaan peralatan online '- Pelatihan operator</t>
  </si>
  <si>
    <t>200 anak</t>
  </si>
  <si>
    <t>115 peserta</t>
  </si>
  <si>
    <t xml:space="preserve"> -</t>
  </si>
  <si>
    <t>1 kegiatan</t>
  </si>
  <si>
    <t>terbantunya korban kekerasan 25 org</t>
  </si>
  <si>
    <t xml:space="preserve">advokasi PUG dan PUHA di SKPD bagi 24 org </t>
  </si>
  <si>
    <t xml:space="preserve">Meningkatnya Yan Kerja dan ketepatan pelaksanaan tugas 12 bulan </t>
  </si>
  <si>
    <t>Servis komputer 6 buah,mesin ketik 4 buah, laptop 1 buah</t>
  </si>
  <si>
    <t>Tersedianya sarana  kebersihan kantor 12 bulan</t>
  </si>
  <si>
    <t xml:space="preserve">Terpenuhinya kebutuhan ATK selama 12 bulan </t>
  </si>
  <si>
    <t xml:space="preserve">Terpenuhinya penggandaan surat – surat perkantoran selama 12 bulan </t>
  </si>
  <si>
    <t xml:space="preserve">Terpenuhinya kebutuhan komponen listrik perkantoran selama 12 bulan </t>
  </si>
  <si>
    <t xml:space="preserve">Terpenuhinya bahan bacaan selama 12 bulan </t>
  </si>
  <si>
    <r>
      <t>Rakor Pokja PUG 25 org,</t>
    </r>
    <r>
      <rPr>
        <sz val="8"/>
        <color theme="1"/>
        <rFont val="Arial Narrow"/>
        <family val="2"/>
      </rPr>
      <t xml:space="preserve"> </t>
    </r>
    <r>
      <rPr>
        <i/>
        <sz val="8"/>
        <color theme="1"/>
        <rFont val="Arial Narrow"/>
        <family val="2"/>
      </rPr>
      <t xml:space="preserve">Rakor Pokja GSI 25 org, Rakor KLA  30 org, Monev GSI / RSSIB 2 keg </t>
    </r>
  </si>
  <si>
    <t xml:space="preserve">Tersedianya makan minum pegawai dan tamu selama 11 bulan </t>
  </si>
  <si>
    <t xml:space="preserve">Terlaksananya rapat koordinasi dan konsolidasi keluar kabupaten selama 12 bulan </t>
  </si>
  <si>
    <t xml:space="preserve">Terlakasananya rapat koordinasi dan konsolidasi dalam daerah dan operasional PLKB selama 12 bulan </t>
  </si>
  <si>
    <t xml:space="preserve">Terbayarnya pegawai honorer selama 13 bulan dan terselesaikannya pekerjaan tepat waktu </t>
  </si>
  <si>
    <t xml:space="preserve">Terbelinya 4 buah meja kerja dan 1 buah bendera merah putih </t>
  </si>
  <si>
    <t xml:space="preserve">Terrawatnya gedung kantor BKBPP selama 12 bulan </t>
  </si>
  <si>
    <t xml:space="preserve">Service kendaraan roda 4, 6 kali, Body kit 12 kali, body repair 1 unit, belanja BBM dan perpanjangan STNK 3 Mobil, 96 motor </t>
  </si>
  <si>
    <t>meningkatnya kedisiplinan 123 pegawai</t>
  </si>
  <si>
    <t xml:space="preserve">Terlaksananya penilaian Angka kredit 2 semester </t>
  </si>
  <si>
    <t xml:space="preserve">Terlaksananya MUPEN 40 kali </t>
  </si>
  <si>
    <t>Terlaksananya rakor program KB 12 kali</t>
  </si>
  <si>
    <t xml:space="preserve">Tersedianya hasil pendataan 25 buku /th &amp; 24 Buku umpan balik / bulan </t>
  </si>
  <si>
    <t>tersedianya peralatan KB</t>
  </si>
  <si>
    <t xml:space="preserve">Terbelinya  Implant KIT 4 unit, dan Obgynbed 4 unit, Komputer 5 unit,KIE KIT 51  unit ,sarana kerja PLKB 70 unit </t>
  </si>
  <si>
    <t xml:space="preserve">Terlaksananya pertemuan medis teknis 1 kali keg </t>
  </si>
  <si>
    <t xml:space="preserve">Terlaksanya Monev di 20 UPT 2 kali keg </t>
  </si>
  <si>
    <t>Terbangunnya Balai penyuluhan KB 2 unit</t>
  </si>
  <si>
    <t>tersedianya UPT KB</t>
  </si>
  <si>
    <t xml:space="preserve">Terlayaninya akseptor Implant 306 orang dan MOW/MOP120 orang  </t>
  </si>
  <si>
    <t xml:space="preserve">Terbelinya Implant 740 set </t>
  </si>
  <si>
    <t>Terlaksanya kegiatan KB Kes BHAYANGKARA, TNI Manunggal dan PKK</t>
  </si>
  <si>
    <t xml:space="preserve">Terlaksananya pembinaan kelompok Catur bina 12 kelompok </t>
  </si>
  <si>
    <t xml:space="preserve">Terlaksananya Penyuluhan KRR dan KHIBA 1 kegiatan </t>
  </si>
  <si>
    <t xml:space="preserve">Terlaksananya penyuluhan 2 kali kegiatan </t>
  </si>
  <si>
    <t>40 set buku panduan BKB dan 10 set buku panduan BKR</t>
  </si>
  <si>
    <t>tersedianya peraltan dan perlengkapan BKB</t>
  </si>
  <si>
    <t xml:space="preserve">Honorarium PPKBD 289 orang dan Sub PPKBD 1602 </t>
  </si>
  <si>
    <t xml:space="preserve">Pelatihan Kader KB 446 orang </t>
  </si>
  <si>
    <t xml:space="preserve">Pelatihan Kader Catur Bina di 16 desa, 20 kecamatan, 10 orang </t>
  </si>
  <si>
    <t>2013 ( sesuai APBD 2013 )</t>
  </si>
  <si>
    <t>sosialisasi 3x perencanaan TK kec 4 TK kel / desa 6</t>
  </si>
  <si>
    <t>sosialisasi 200 org, supervisi 50 kasus, pendampingan 50 org, tersedianya data korban KDRT</t>
  </si>
  <si>
    <t>terlaksananya pemeriksaan 200 anak</t>
  </si>
  <si>
    <t>terfasilitasi kegiatan PPT 20 kec</t>
  </si>
  <si>
    <t>35 orang anggota eksekutif dan legislatif</t>
  </si>
  <si>
    <t>pelatihan ARG di 6 SKPD</t>
  </si>
  <si>
    <t>50 organisasi wanita</t>
  </si>
  <si>
    <t>service komputer 5 buah, mesin ketik 4 buah, laptop 1 buah, mesin fax 1 buah, ac 2 buah</t>
  </si>
  <si>
    <t>terbangunnya 1 buah aula dan garasi</t>
  </si>
  <si>
    <t>terbelinya peralatan dan perlengkapan gedung kantor</t>
  </si>
  <si>
    <t>Service kendaraan roda 4, 10 kali, Body kit 10 kali, belanja BBM dan perpanjangan STNK 5 Mobil, 41 motor, ganti plat motor 56</t>
  </si>
  <si>
    <t xml:space="preserve"> - </t>
  </si>
  <si>
    <t>Terbelinya  Implant KIT 4 unit, dan Obgynbed 4 unit, Komputer 5 unit,KIE KIT 51  unit ,sarana kerja PLKB 70 unit,obgyn bed 57, iud kit 58</t>
  </si>
  <si>
    <t>terbelinya tempat sampah 2, almari 10,filling kabinet 4,whiteboard 2, kipas angin 6, komputer 6, sofware 6,printer 6, meja kompter 6,ups 6, modem 6, meja kerja 14,kursi kerja 150, tabung gas 2, kompor 2, gordin 2, gedung 2 bh, obgyn bed 57, iud kit 58</t>
  </si>
  <si>
    <t>iud kit 58, obgyn bed 57, software 6, meja kompter 6, gedung 2 bh</t>
  </si>
  <si>
    <t xml:space="preserve">Terlayaninya akseptor Implant 360 orang dan MOW/MOP123 orang  </t>
  </si>
  <si>
    <t>50 set buku panduan BKB</t>
  </si>
  <si>
    <t>peltihan kader 10 org di 20 kec</t>
  </si>
  <si>
    <t>pelatihan 60 orang kader UPPKS</t>
  </si>
  <si>
    <t>meningkatnya kedisiplinan 155 pegawai</t>
  </si>
  <si>
    <t>meningkatnya kedisiplinan 170 pegawai</t>
  </si>
  <si>
    <t xml:space="preserve">Terbayarnya pegawai honorer selama 13 bulan dan penjaga malam di 4 upt dan terselesaikannya pekerjaan tepat waktu </t>
  </si>
  <si>
    <t xml:space="preserve">Terbayarnya pegawai honorer selama 13 bulan dan penjaga malam di 6 upt dan terselesaikannya pekerjaan tepat waktu </t>
  </si>
  <si>
    <t xml:space="preserve">Terbayarnya pegawai honorer selama 13 bulan dan penjaga malam di 8 upt dan terselesaikannya pekerjaan tepat waktu </t>
  </si>
  <si>
    <t xml:space="preserve">Terbayarnya pegawai honorer selama 13 bulan dan penjaga malam di 10 upt dan terselesaikannya pekerjaan tepat waktu </t>
  </si>
  <si>
    <t xml:space="preserve">Terbayarnya pegawai honorer selama 13 bulan dan penjaga malam di 12 upt dan terselesaikannya pekerjaan tepat waktu </t>
  </si>
  <si>
    <t>Rehab gedung kantor</t>
  </si>
  <si>
    <t>Rapat Koordinasi Kepala UPT Kecamatan, Rakorcam, Rakordes masing - masing 4 kali dan Rakorda 1 kali rapat tengah tahunan</t>
  </si>
  <si>
    <t>terbelinya tempat sampah 2, almari 10,filling kabinet 4,whiteboard 2, kipas angin 6, komputer 6, sofware 6,printer 6, meja kompter 6,ups 6, modem 6, meja kerja 14,kursi kerja 150, tabung gas 2, kompor 2, gordin 2, gedung 2 bh, komputer</t>
  </si>
  <si>
    <t>terbelinya tempat sampah 2, almari 10,filling kabinet 4,whiteboard 2, kipas angin 6, komputer 6, sofware 6,printer 6, meja kompter 6,ups 6, modem 6, meja kerja 14,kursi kerja 150, tabung gas 2, kompor 2, gordin 2, gedung 2 bh, sarpras PLKB, komputer</t>
  </si>
  <si>
    <t>terbelinya tempat sampah 2, almari 10,filling kabinet 4,whiteboard 2, kipas angin 6, komputer 6, sofware 6,printer 6, meja kompter 6,ups 6, modem 6, meja kerja 14,kursi kerja 150, tabung gas 2, kompor 2, gordin 2, gedung 2 bh,  sarpras PLKB, komputer</t>
  </si>
  <si>
    <t>komputer, software 6, meja kompter 6, gedung 2 bh</t>
  </si>
  <si>
    <t>komputer,software 6, meja kompter 6, gedung 2 bh</t>
  </si>
  <si>
    <t>MISI</t>
  </si>
  <si>
    <t>Program Pelayanan Administrasi perkantoran</t>
  </si>
  <si>
    <t>Program Keserasian kebijakan peningkatan kualitas anak dan perempuan</t>
  </si>
  <si>
    <t>misi 2</t>
  </si>
  <si>
    <t>Meningkatkan Pemberdayaan Perempuan,  dan Perlindungan Anak</t>
  </si>
  <si>
    <t>Meningkatnya Pemberdayaan Perempuan, Perlindungan Perempuan, dan Perlindungan Anak</t>
  </si>
  <si>
    <t>Meningkatkan kesetaraan gender</t>
  </si>
  <si>
    <t>Meningkatknya kesetaraan gender</t>
  </si>
  <si>
    <t>Meningkatnya Kualitas Kabupaten Layak Anak</t>
  </si>
  <si>
    <t>Meningkatkan Ketahanan dan Kesejahteraan Keluarga Melalui Keluarga Berencana</t>
  </si>
  <si>
    <t>Meningkatnya Derajat Kesejahteraan Keluarga</t>
  </si>
  <si>
    <t>Meningkatnya Aksesibilitas Masyarakat Atas Pelayanan Keluarga Berencana</t>
  </si>
  <si>
    <t>Surat Bupati Temanggung</t>
  </si>
  <si>
    <t>Nomor : 050 /</t>
  </si>
  <si>
    <t>Tanggal :      oktober 2013</t>
  </si>
  <si>
    <t>misi 5</t>
  </si>
  <si>
    <t>sesuai ( DPA SKPD 2014 )</t>
  </si>
  <si>
    <t>Terlatihnya  pengelola &amp; tenaga prog kader</t>
  </si>
  <si>
    <t>Terlatihnya tenaga program/ kader siap pakai 578 org</t>
  </si>
  <si>
    <t>c. Fasilitasi penguatan pengarusutamaan gender ( PUG ) dan ARG</t>
  </si>
  <si>
    <t>Terfasilitasinya program ARG dan PUG di pemangku kebijakan di pemerintahan</t>
  </si>
  <si>
    <t>5 skpd</t>
  </si>
  <si>
    <t>LAMPIRAN RANCANGAN RENCANA STRATEGIS ( RENSTRA ) SKPD TAHUN 2014 - 2018</t>
  </si>
  <si>
    <t>Kegiatan Pelayanan Komunikasi Informasi Edukasi (KIE)</t>
  </si>
  <si>
    <t>Meningkatkan Pemberdayaan dan Kesejahteraan Keluarga :</t>
  </si>
  <si>
    <t>a. Jumlah Keluarga Pra Sejahtera</t>
  </si>
  <si>
    <t>b. Jumlah Keluarga Sejahtera I</t>
  </si>
  <si>
    <t>c. Jumlah Keluarga Sejahtera II</t>
  </si>
  <si>
    <t>d. Jumlah Keluarga Sejahtera III</t>
  </si>
  <si>
    <t>e. Jumlah Keluarga Sejahtera III plus</t>
  </si>
  <si>
    <t>Cakupan Pasangan Usia Subur yang Istrinya dibawah Usia 20 tahun</t>
  </si>
  <si>
    <t>Cakupan Sasaran Pasangan Usia Subur Menjadi Peserta KB Aktif</t>
  </si>
  <si>
    <t>Cakupan Pasangan Usia Subur yang ingin Ber-KB tidak Terpenuhi (Unmet need)</t>
  </si>
  <si>
    <t>Cakupan Anggota Bina Keluarga Balita Ber-KB</t>
  </si>
  <si>
    <t>Cakupan PUS Peserta KB Anggota Usaha Peningkatan Pendapatan Keluarga Sejahtera ( UPPKS ) yang Ber-KB</t>
  </si>
  <si>
    <t>Rasio Petugas Lapangan Keluarga Berencana atau Penyuluh KB Per  Desa atau Kelurahan</t>
  </si>
  <si>
    <t>Rasio Pembantu Pembina Keluarga Berencana per desa/Kelurahan</t>
  </si>
  <si>
    <t>Terkendalinya Pertumbuhan Jumlah Penduduk</t>
  </si>
  <si>
    <t>Cakupan Sasaran PUS Menjadi Peserta KB Baru</t>
  </si>
  <si>
    <t>Persentase Penggunaan Alat Kontrasepsi Pada Pria</t>
  </si>
  <si>
    <t>Kegiatan  Rapat Koordinasi Kelembagaan</t>
  </si>
  <si>
    <t>Kegiatan  Pendataan Keluarga, Pencatatan dan Pelaporan</t>
  </si>
  <si>
    <t>Kegiatan  Pengadaan Sarpras KB ( DAK )</t>
  </si>
  <si>
    <t>Kegiatan Pendampingan DAK Pengadaan Sarpras KB</t>
  </si>
  <si>
    <t>Kegiatan  Pembangunan balai penyuluhan KB ( DAK )</t>
  </si>
  <si>
    <t>Kegiatan Pendampingan DAK (Pembangunan balai penyuluhan KB)</t>
  </si>
  <si>
    <t>Kegiatan  Kegiatan Pertemuan Medis Teknis</t>
  </si>
  <si>
    <t>Kegiatan Monitoring, Evaluasi dan Pelaporan Kegiatan KB dan PP</t>
  </si>
  <si>
    <t>Program penyiapan tenaga pendamping kelompok bina keluarga</t>
  </si>
  <si>
    <t>mewujudkan masyarakat perdesaan dan perkotaan yang agamis berbudaya dan sejahtera</t>
  </si>
  <si>
    <t>Cakupan Perempuan dan Anak Korban Kekerasan yang Mendapatkan Penanganan Pengaduan Oleh Petugas Terlatih di Dalam Unit Pelayanan Terpadu</t>
  </si>
  <si>
    <t>Cakupan Perempuan dan Anak Korban Kekerasan yang Mendapatkan Pelayanan Kesehatan oleh Tenaga Terlatih di Pukesmas Mampu Tata Laksana KTP/A dan PPT/PKT di Rumah Sakit</t>
  </si>
  <si>
    <t>Cakupan Layanan Rehabilitasi Sosial yang diberikan Oleh Petugas Rehabilitasi Sosial Terlatih bagi Perempuan dan Anak Korban Kekerasan didalam Unit  Pelayanan Terpadu</t>
  </si>
  <si>
    <t>Cakupan Layanan Bimbingan Rohani yang diberikan oleh Petugas Bimbingan Rohani Terlatih Bagi Perempuan dan Anak Korban Kekerasan di Dalam Unit Pelayanan Terpadu</t>
  </si>
  <si>
    <t>Cakupan Penegakan Hukum dari Tingkat Penyidikan Sampai dengan Putusan Pengadilan atas Kasus-kasus Kekerasan</t>
  </si>
  <si>
    <t>Cakupan Perempuan dan Anak Korban Kekerasan yang Mendapat Layanan Bantuan Hukum</t>
  </si>
  <si>
    <t xml:space="preserve">Cakupan Layanan Pemulangan bagi Perempuan dan Anak Korban Kekerasan </t>
  </si>
  <si>
    <t>Cakupan Layanan Reintegrasi Sosial bagi Perempuan dan Anak Korban Kekerasan</t>
  </si>
  <si>
    <t>Rasio Kekerasan dalam rumah tangga</t>
  </si>
  <si>
    <t>Meningkatnya Implementasi Anggaran Responsif Gender</t>
  </si>
  <si>
    <t>Cakupan Pencapaian Indikator Klaster Hak Sipil dan Kebebasan</t>
  </si>
  <si>
    <t>Cakupan Pencapaian Indikator Klaster Lingkungan Keluarga dan Pengasuhan Alternatif</t>
  </si>
  <si>
    <t>Cakupan Pencapaian Indikator Klaster Kesehatan Dasar</t>
  </si>
  <si>
    <t>Cakupan Pencapaian Indikator Klaster Pendidikan, Pemanfaatan Waktu Luang dan Kegiatan Budaya</t>
  </si>
  <si>
    <t>Cakupan Pencapaian Indikator Kluster Perlindungan Khusus</t>
  </si>
  <si>
    <t>Program perencanaan pembangunan daerah</t>
  </si>
  <si>
    <t>Kegiatan Penyusunan oleh perencana SKPD</t>
  </si>
  <si>
    <t>tersusunnya Lakip, PK, LPPD, AMJ, Rekap data SKPD</t>
  </si>
  <si>
    <t>12 bulan</t>
  </si>
  <si>
    <t>meningkatnyan yan kerja</t>
  </si>
  <si>
    <t>terlaksana penilaian angka kredit</t>
  </si>
  <si>
    <t>2 smter</t>
  </si>
  <si>
    <t>terbeli 123pakaian</t>
  </si>
  <si>
    <t>83,02%</t>
  </si>
  <si>
    <t>7,55 %</t>
  </si>
  <si>
    <t>84,52%</t>
  </si>
  <si>
    <t>80,58%</t>
  </si>
  <si>
    <t>80,89%</t>
  </si>
  <si>
    <t>84,99%</t>
  </si>
  <si>
    <t>2,89 %</t>
  </si>
  <si>
    <t>0,67 %</t>
  </si>
  <si>
    <t>0,7 %</t>
  </si>
  <si>
    <t xml:space="preserve">Mewujutkan budaya sehat dan eksebilitas kesehatan masyarakat </t>
  </si>
  <si>
    <t xml:space="preserve"> </t>
  </si>
  <si>
    <t>1. Kegiatan Pertemuan penyuluh   penanggulangan narkoba, PMS termasuk HIV/ AIDS</t>
  </si>
  <si>
    <t>1.Kegiatan Pengembangan Sarana dan Prasarana  untuk Kelompok BKB</t>
  </si>
  <si>
    <t>2.Kegiatan Pengadaan sarana dan prasarana untuk kelompok Bina Keluarga Balita ( BKB )</t>
  </si>
  <si>
    <t>3.Kegiatan  Pembinaan Pembantu Petugas Keluarga Berencana (PPKBD)</t>
  </si>
  <si>
    <t>4.Kegiatan Pelatihan Kader Keluarga Berencana   Desa</t>
  </si>
  <si>
    <t>5.Kegiatan  fasilitasi konseling kader keluarga berencana desa</t>
  </si>
  <si>
    <t xml:space="preserve">1..: 6 </t>
  </si>
  <si>
    <t>Cakupan penyediaan alat dan kontrasepsi untuk memenuhi permintaan masyarakat</t>
  </si>
  <si>
    <t>6.Kegiatan  Pertemuan Kelompok Bina Keluarga Balita</t>
  </si>
  <si>
    <t>1;2182</t>
  </si>
  <si>
    <t>1;2401</t>
  </si>
  <si>
    <t>1;2500</t>
  </si>
  <si>
    <t>1;2600</t>
  </si>
  <si>
    <t>4,2</t>
  </si>
  <si>
    <t>29,2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</si>
</sst>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Red]#,##0"/>
  </numFmts>
  <fonts count="19"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8"/>
      <color theme="1"/>
      <name val="Arial Narrow"/>
      <family val="2"/>
    </font>
    <font>
      <sz val="8"/>
      <name val="Arial Narrow"/>
      <family val="2"/>
    </font>
    <font>
      <b/>
      <sz val="8"/>
      <name val="Arial Narrow"/>
      <family val="2"/>
    </font>
    <font>
      <b/>
      <i/>
      <sz val="8"/>
      <name val="Arial Narrow"/>
      <family val="2"/>
    </font>
    <font>
      <sz val="9"/>
      <color theme="1"/>
      <name val="Arial Narrow"/>
      <family val="2"/>
    </font>
    <font>
      <i/>
      <sz val="8"/>
      <color theme="1"/>
      <name val="Arial Narrow"/>
      <family val="2"/>
    </font>
    <font>
      <sz val="10"/>
      <color theme="1"/>
      <name val="Arial Narrow"/>
      <family val="2"/>
    </font>
    <font>
      <sz val="8"/>
      <color theme="1"/>
      <name val="Calibri"/>
      <family val="2"/>
      <scheme val="minor"/>
    </font>
    <font>
      <sz val="8"/>
      <name val="Calibri"/>
      <family val="2"/>
      <scheme val="minor"/>
    </font>
    <font>
      <sz val="10"/>
      <name val="Arial"/>
      <family val="2"/>
    </font>
    <font>
      <sz val="10"/>
      <name val="Arial Narrow"/>
      <family val="2"/>
    </font>
    <font>
      <sz val="12"/>
      <color theme="1"/>
      <name val="Arial Narrow"/>
      <family val="2"/>
    </font>
    <font>
      <b/>
      <sz val="8"/>
      <color theme="1"/>
      <name val="Calibri"/>
      <family val="2"/>
      <scheme val="minor"/>
    </font>
    <font>
      <b/>
      <i/>
      <sz val="8"/>
      <color theme="1"/>
      <name val="Arial Narrow"/>
      <family val="2"/>
    </font>
    <font>
      <b/>
      <sz val="8"/>
      <color theme="1"/>
      <name val="Arial Narrow"/>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cellStyleXfs>
  <cellXfs count="146">
    <xf numFmtId="0" fontId="0" fillId="0" borderId="0" xfId="0"/>
    <xf numFmtId="0" fontId="4" fillId="0" borderId="1" xfId="0" applyFont="1" applyBorder="1" applyAlignment="1">
      <alignment horizontal="center" vertical="center"/>
    </xf>
    <xf numFmtId="43" fontId="7" fillId="2" borderId="1" xfId="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1" fontId="5" fillId="2" borderId="1" xfId="1" applyNumberFormat="1" applyFont="1" applyFill="1" applyBorder="1" applyAlignment="1">
      <alignment horizontal="center" vertical="center" wrapText="1"/>
    </xf>
    <xf numFmtId="41" fontId="6" fillId="2" borderId="1" xfId="1" applyNumberFormat="1" applyFont="1" applyFill="1" applyBorder="1" applyAlignment="1">
      <alignment horizontal="center" vertical="center" wrapText="1"/>
    </xf>
    <xf numFmtId="41" fontId="5" fillId="2" borderId="1" xfId="1" applyNumberFormat="1" applyFont="1" applyFill="1" applyBorder="1" applyAlignment="1">
      <alignment horizontal="center" vertical="center"/>
    </xf>
    <xf numFmtId="43" fontId="5" fillId="2" borderId="1" xfId="1" applyFont="1" applyFill="1" applyBorder="1" applyAlignment="1">
      <alignment horizontal="center" vertical="center"/>
    </xf>
    <xf numFmtId="43" fontId="6" fillId="2" borderId="1" xfId="1" quotePrefix="1" applyFont="1" applyFill="1" applyBorder="1" applyAlignment="1">
      <alignment horizontal="center" vertical="center" wrapText="1"/>
    </xf>
    <xf numFmtId="43" fontId="5" fillId="2" borderId="1" xfId="1" quotePrefix="1" applyFont="1" applyFill="1" applyBorder="1" applyAlignment="1">
      <alignment horizontal="center" vertical="center" wrapText="1"/>
    </xf>
    <xf numFmtId="0" fontId="2" fillId="0" borderId="0" xfId="0" applyFont="1" applyAlignment="1">
      <alignment horizontal="center" vertical="center"/>
    </xf>
    <xf numFmtId="0" fontId="3" fillId="2" borderId="0" xfId="0" applyFont="1" applyFill="1" applyAlignment="1">
      <alignment horizontal="center" vertical="center"/>
    </xf>
    <xf numFmtId="0" fontId="8" fillId="0" borderId="0" xfId="0" applyFont="1" applyAlignment="1">
      <alignment horizontal="center" vertical="center" wrapText="1"/>
    </xf>
    <xf numFmtId="41" fontId="6" fillId="2" borderId="1" xfId="2" applyFont="1" applyFill="1" applyBorder="1" applyAlignment="1">
      <alignment horizontal="center" vertical="center" wrapText="1"/>
    </xf>
    <xf numFmtId="41" fontId="5" fillId="2" borderId="1" xfId="2" applyFont="1" applyFill="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164" fontId="8" fillId="0" borderId="0" xfId="1" applyNumberFormat="1" applyFont="1" applyAlignment="1">
      <alignment horizontal="center" vertical="center"/>
    </xf>
    <xf numFmtId="164" fontId="2" fillId="0" borderId="0" xfId="1" applyNumberFormat="1" applyFont="1" applyAlignment="1">
      <alignment horizontal="center" vertical="center"/>
    </xf>
    <xf numFmtId="0" fontId="5" fillId="2" borderId="2" xfId="0" applyFont="1" applyFill="1" applyBorder="1" applyAlignment="1">
      <alignment vertical="center" wrapText="1"/>
    </xf>
    <xf numFmtId="0" fontId="11" fillId="0" borderId="0" xfId="0" applyFont="1" applyAlignment="1">
      <alignment horizontal="center" vertical="center"/>
    </xf>
    <xf numFmtId="0" fontId="4" fillId="0" borderId="0" xfId="0" applyFont="1" applyAlignment="1">
      <alignment horizontal="center" vertical="center"/>
    </xf>
    <xf numFmtId="164" fontId="4" fillId="0" borderId="0" xfId="1" applyNumberFormat="1" applyFont="1" applyAlignment="1">
      <alignment horizontal="center" vertical="center"/>
    </xf>
    <xf numFmtId="0" fontId="4" fillId="0" borderId="1" xfId="0" applyFont="1" applyBorder="1" applyAlignment="1">
      <alignment horizontal="center" vertical="center"/>
    </xf>
    <xf numFmtId="164" fontId="4" fillId="0" borderId="1" xfId="1" applyNumberFormat="1" applyFont="1" applyBorder="1" applyAlignment="1">
      <alignment horizontal="center" vertical="center"/>
    </xf>
    <xf numFmtId="0" fontId="11" fillId="0" borderId="1" xfId="0" applyFont="1" applyBorder="1" applyAlignment="1">
      <alignment horizontal="center" vertical="center"/>
    </xf>
    <xf numFmtId="164" fontId="11"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41" fontId="4" fillId="0" borderId="1" xfId="3" applyFont="1" applyFill="1" applyBorder="1" applyAlignment="1">
      <alignment horizontal="center" vertical="center" wrapText="1"/>
    </xf>
    <xf numFmtId="165" fontId="5" fillId="0" borderId="1" xfId="0" applyNumberFormat="1" applyFont="1" applyFill="1" applyBorder="1" applyAlignment="1">
      <alignment vertical="center" wrapText="1"/>
    </xf>
    <xf numFmtId="164" fontId="5" fillId="0" borderId="1" xfId="4" applyNumberFormat="1" applyFont="1" applyFill="1" applyBorder="1" applyAlignment="1">
      <alignment horizontal="center" vertical="center" wrapText="1"/>
    </xf>
    <xf numFmtId="41" fontId="4" fillId="0" borderId="4" xfId="4" applyNumberFormat="1" applyFont="1" applyFill="1" applyBorder="1" applyAlignment="1">
      <alignment horizontal="center" vertical="center" wrapText="1"/>
    </xf>
    <xf numFmtId="41" fontId="5" fillId="0" borderId="1" xfId="4" applyNumberFormat="1" applyFont="1" applyFill="1" applyBorder="1" applyAlignment="1">
      <alignment vertical="center" wrapText="1"/>
    </xf>
    <xf numFmtId="41" fontId="5" fillId="0" borderId="3" xfId="4" applyNumberFormat="1" applyFont="1" applyFill="1" applyBorder="1" applyAlignment="1">
      <alignment horizontal="center" vertical="center" wrapText="1"/>
    </xf>
    <xf numFmtId="41" fontId="14" fillId="0" borderId="4" xfId="3" applyFont="1" applyFill="1" applyBorder="1" applyAlignment="1">
      <alignment horizontal="center" vertical="center" wrapText="1"/>
    </xf>
    <xf numFmtId="41" fontId="10" fillId="0" borderId="4" xfId="3"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vertical="center" wrapText="1"/>
    </xf>
    <xf numFmtId="165" fontId="14" fillId="0" borderId="9"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1" fontId="4" fillId="0" borderId="5" xfId="3" applyFont="1" applyFill="1" applyBorder="1" applyAlignment="1">
      <alignment horizontal="center" vertical="center" wrapText="1"/>
    </xf>
    <xf numFmtId="0" fontId="8" fillId="0" borderId="1" xfId="0" applyFont="1" applyBorder="1" applyAlignment="1">
      <alignment horizontal="center" vertical="center"/>
    </xf>
    <xf numFmtId="0" fontId="11" fillId="0" borderId="2" xfId="0" applyFont="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pplyAlignment="1">
      <alignment vertical="center" wrapText="1"/>
    </xf>
    <xf numFmtId="164" fontId="4" fillId="0" borderId="0" xfId="1" applyNumberFormat="1" applyFont="1" applyBorder="1" applyAlignment="1">
      <alignment horizontal="center" vertical="center"/>
    </xf>
    <xf numFmtId="0" fontId="15" fillId="0" borderId="1" xfId="0" applyFont="1" applyFill="1" applyBorder="1" applyAlignment="1">
      <alignment horizontal="left" vertical="center" wrapText="1"/>
    </xf>
    <xf numFmtId="9"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164" fontId="18" fillId="0" borderId="1" xfId="1" applyNumberFormat="1" applyFont="1" applyBorder="1" applyAlignment="1">
      <alignment horizontal="center" vertical="center"/>
    </xf>
    <xf numFmtId="0" fontId="18" fillId="0" borderId="1" xfId="0"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11"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0" fillId="0" borderId="8" xfId="0" applyBorder="1"/>
    <xf numFmtId="0" fontId="0" fillId="0" borderId="7" xfId="0" applyBorder="1"/>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2" fillId="0" borderId="7" xfId="0" applyFont="1" applyBorder="1" applyAlignment="1">
      <alignment horizontal="center" vertical="center"/>
    </xf>
    <xf numFmtId="0" fontId="4" fillId="0" borderId="12" xfId="0" applyFont="1" applyBorder="1" applyAlignment="1">
      <alignment horizontal="center" vertical="center"/>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applyAlignment="1">
      <alignment horizontal="center" vertical="center"/>
    </xf>
    <xf numFmtId="0" fontId="11" fillId="0" borderId="6" xfId="0" applyFont="1" applyBorder="1" applyAlignment="1">
      <alignment horizontal="left" vertical="center"/>
    </xf>
    <xf numFmtId="164" fontId="8" fillId="0" borderId="0" xfId="1" applyNumberFormat="1" applyFont="1" applyAlignment="1">
      <alignment horizontal="center" vertical="center"/>
    </xf>
    <xf numFmtId="164" fontId="8" fillId="0" borderId="0" xfId="1" applyNumberFormat="1" applyFont="1" applyAlignment="1">
      <alignment horizontal="left" vertical="center"/>
    </xf>
    <xf numFmtId="164" fontId="11" fillId="0" borderId="2" xfId="1" applyNumberFormat="1" applyFont="1" applyBorder="1" applyAlignment="1">
      <alignment horizontal="center" vertical="center"/>
    </xf>
    <xf numFmtId="164" fontId="11" fillId="0" borderId="7" xfId="1" applyNumberFormat="1" applyFont="1" applyBorder="1" applyAlignment="1">
      <alignment horizontal="center" vertical="center"/>
    </xf>
    <xf numFmtId="164" fontId="16" fillId="0" borderId="2" xfId="1" applyNumberFormat="1" applyFont="1" applyBorder="1" applyAlignment="1">
      <alignment horizontal="center" vertical="center"/>
    </xf>
    <xf numFmtId="164" fontId="16" fillId="0" borderId="7" xfId="1"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16" fillId="0" borderId="2" xfId="1" applyNumberFormat="1" applyFont="1" applyBorder="1" applyAlignment="1">
      <alignment horizontal="center" vertical="center" wrapText="1"/>
    </xf>
    <xf numFmtId="164" fontId="16" fillId="0" borderId="7" xfId="1"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wrapText="1"/>
    </xf>
    <xf numFmtId="0" fontId="2" fillId="0" borderId="1" xfId="0" applyFont="1" applyBorder="1" applyAlignment="1">
      <alignment horizontal="center" vertical="center" wrapText="1"/>
    </xf>
    <xf numFmtId="0" fontId="11" fillId="0" borderId="1" xfId="0" applyFont="1" applyBorder="1" applyAlignment="1">
      <alignment vertical="center" wrapText="1"/>
    </xf>
  </cellXfs>
  <cellStyles count="5">
    <cellStyle name="Comma" xfId="1" builtinId="3"/>
    <cellStyle name="Comma [0]" xfId="2" builtinId="6"/>
    <cellStyle name="Comma [0] 3" xfId="3"/>
    <cellStyle name="Comma 6" xf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tabSelected="1" workbookViewId="0">
      <selection activeCell="F112" sqref="F112"/>
    </sheetView>
  </sheetViews>
  <sheetFormatPr defaultRowHeight="13.5" x14ac:dyDescent="0.25"/>
  <cols>
    <col min="1" max="1" width="5.85546875" style="13" customWidth="1"/>
    <col min="2" max="2" width="13" style="13" customWidth="1"/>
    <col min="3" max="3" width="16.42578125" style="13" customWidth="1"/>
    <col min="4" max="4" width="20.28515625" style="14" customWidth="1"/>
    <col min="5" max="5" width="25.42578125" style="14" customWidth="1"/>
    <col min="6" max="6" width="13" style="15" customWidth="1"/>
    <col min="7" max="7" width="12.28515625" style="19" customWidth="1"/>
    <col min="8" max="8" width="12.7109375" style="19" customWidth="1"/>
    <col min="9" max="9" width="10.7109375" style="20" customWidth="1"/>
    <col min="10" max="10" width="12.28515625" style="19" customWidth="1"/>
    <col min="11" max="11" width="12" style="25" customWidth="1"/>
    <col min="12" max="12" width="12.28515625" style="19" customWidth="1"/>
    <col min="13" max="13" width="12.5703125" style="20" customWidth="1"/>
    <col min="14" max="14" width="12.28515625" style="19" customWidth="1"/>
    <col min="15" max="15" width="11.5703125" style="20" customWidth="1"/>
    <col min="16" max="16" width="12.28515625" style="19" customWidth="1"/>
    <col min="17" max="17" width="12" style="20" customWidth="1"/>
    <col min="18" max="18" width="12.28515625" style="19" customWidth="1"/>
    <col min="19" max="19" width="11.85546875" style="21" customWidth="1"/>
    <col min="20" max="16384" width="9.140625" style="13"/>
  </cols>
  <sheetData>
    <row r="1" spans="1:22" x14ac:dyDescent="0.25">
      <c r="H1" s="19" t="s">
        <v>0</v>
      </c>
      <c r="I1" s="130" t="s">
        <v>184</v>
      </c>
      <c r="J1" s="130"/>
      <c r="K1" s="130"/>
      <c r="S1" s="19" t="s">
        <v>0</v>
      </c>
      <c r="T1" s="130" t="s">
        <v>184</v>
      </c>
      <c r="U1" s="130"/>
      <c r="V1" s="130"/>
    </row>
    <row r="2" spans="1:22" x14ac:dyDescent="0.25">
      <c r="I2" s="131" t="s">
        <v>185</v>
      </c>
      <c r="J2" s="131"/>
      <c r="K2" s="131"/>
      <c r="S2" s="19"/>
      <c r="T2" s="131" t="s">
        <v>185</v>
      </c>
      <c r="U2" s="131"/>
      <c r="V2" s="131"/>
    </row>
    <row r="3" spans="1:22" x14ac:dyDescent="0.25">
      <c r="I3" s="131" t="s">
        <v>186</v>
      </c>
      <c r="J3" s="131"/>
      <c r="K3" s="131"/>
      <c r="S3" s="19"/>
      <c r="T3" s="131" t="s">
        <v>186</v>
      </c>
      <c r="U3" s="131"/>
      <c r="V3" s="131"/>
    </row>
    <row r="5" spans="1:22" ht="13.5" customHeight="1" x14ac:dyDescent="0.25">
      <c r="A5" s="128" t="s">
        <v>194</v>
      </c>
      <c r="B5" s="128"/>
      <c r="C5" s="128"/>
      <c r="D5" s="128"/>
      <c r="E5" s="128"/>
      <c r="F5" s="128"/>
      <c r="G5" s="128"/>
      <c r="H5" s="128"/>
      <c r="I5" s="128"/>
      <c r="J5" s="128"/>
      <c r="K5" s="128"/>
      <c r="L5" s="128" t="s">
        <v>194</v>
      </c>
      <c r="M5" s="128"/>
      <c r="N5" s="128"/>
      <c r="O5" s="128"/>
      <c r="P5" s="128"/>
      <c r="Q5" s="128"/>
      <c r="R5" s="128"/>
      <c r="S5" s="128"/>
      <c r="T5" s="128"/>
      <c r="U5" s="128"/>
      <c r="V5" s="128"/>
    </row>
    <row r="7" spans="1:22" ht="12.75" x14ac:dyDescent="0.25">
      <c r="A7" s="23" t="s">
        <v>1</v>
      </c>
      <c r="B7" s="129" t="s">
        <v>2</v>
      </c>
      <c r="C7" s="129"/>
      <c r="D7" s="129"/>
      <c r="E7" s="129"/>
      <c r="F7" s="129"/>
      <c r="G7" s="129"/>
      <c r="H7" s="129"/>
      <c r="I7" s="25"/>
      <c r="J7" s="24"/>
      <c r="L7" s="23" t="s">
        <v>1</v>
      </c>
      <c r="M7" s="129" t="s">
        <v>2</v>
      </c>
      <c r="N7" s="129"/>
      <c r="O7" s="129"/>
      <c r="P7" s="129"/>
      <c r="Q7" s="129"/>
      <c r="R7" s="129"/>
      <c r="S7" s="129"/>
    </row>
    <row r="8" spans="1:22" ht="23.25" customHeight="1" x14ac:dyDescent="0.25">
      <c r="A8" s="107" t="s">
        <v>172</v>
      </c>
      <c r="B8" s="103" t="s">
        <v>3</v>
      </c>
      <c r="C8" s="103" t="s">
        <v>4</v>
      </c>
      <c r="D8" s="108" t="s">
        <v>5</v>
      </c>
      <c r="E8" s="108" t="s">
        <v>6</v>
      </c>
      <c r="F8" s="116" t="s">
        <v>7</v>
      </c>
      <c r="G8" s="112" t="s">
        <v>12</v>
      </c>
      <c r="H8" s="112"/>
      <c r="I8" s="112"/>
      <c r="J8" s="112"/>
      <c r="K8" s="112"/>
      <c r="L8" s="112"/>
      <c r="M8" s="112"/>
      <c r="N8" s="112"/>
      <c r="O8" s="112"/>
      <c r="P8" s="112"/>
      <c r="Q8" s="112"/>
      <c r="R8" s="112"/>
      <c r="S8" s="112"/>
    </row>
    <row r="9" spans="1:22" ht="19.5" customHeight="1" x14ac:dyDescent="0.25">
      <c r="A9" s="107"/>
      <c r="B9" s="103"/>
      <c r="C9" s="103"/>
      <c r="D9" s="108"/>
      <c r="E9" s="108"/>
      <c r="F9" s="116"/>
      <c r="G9" s="113" t="s">
        <v>138</v>
      </c>
      <c r="H9" s="113"/>
      <c r="I9" s="113"/>
      <c r="J9" s="114" t="s">
        <v>188</v>
      </c>
      <c r="K9" s="115"/>
      <c r="L9" s="113">
        <v>2015</v>
      </c>
      <c r="M9" s="113"/>
      <c r="N9" s="26">
        <v>2016</v>
      </c>
      <c r="O9" s="27"/>
      <c r="P9" s="26">
        <v>2017</v>
      </c>
      <c r="Q9" s="27"/>
      <c r="R9" s="28">
        <v>2018</v>
      </c>
      <c r="S9" s="29"/>
    </row>
    <row r="10" spans="1:22" ht="25.5" customHeight="1" x14ac:dyDescent="0.25">
      <c r="A10" s="107"/>
      <c r="B10" s="103"/>
      <c r="C10" s="103"/>
      <c r="D10" s="108"/>
      <c r="E10" s="108"/>
      <c r="F10" s="116"/>
      <c r="G10" s="26" t="s">
        <v>9</v>
      </c>
      <c r="H10" s="30" t="s">
        <v>10</v>
      </c>
      <c r="I10" s="27" t="s">
        <v>11</v>
      </c>
      <c r="J10" s="26" t="s">
        <v>9</v>
      </c>
      <c r="K10" s="27" t="s">
        <v>11</v>
      </c>
      <c r="L10" s="26" t="s">
        <v>9</v>
      </c>
      <c r="M10" s="27" t="s">
        <v>11</v>
      </c>
      <c r="N10" s="26" t="s">
        <v>9</v>
      </c>
      <c r="O10" s="27" t="s">
        <v>11</v>
      </c>
      <c r="P10" s="26" t="s">
        <v>9</v>
      </c>
      <c r="Q10" s="27" t="s">
        <v>11</v>
      </c>
      <c r="R10" s="26" t="s">
        <v>9</v>
      </c>
      <c r="S10" s="29" t="s">
        <v>11</v>
      </c>
    </row>
    <row r="11" spans="1:22" ht="12" x14ac:dyDescent="0.25">
      <c r="A11" s="48">
        <v>1</v>
      </c>
      <c r="B11" s="28">
        <v>2</v>
      </c>
      <c r="C11" s="28">
        <v>3</v>
      </c>
      <c r="D11" s="48">
        <v>4</v>
      </c>
      <c r="E11" s="42">
        <v>5</v>
      </c>
      <c r="F11" s="42">
        <v>6</v>
      </c>
      <c r="G11" s="48">
        <v>7</v>
      </c>
      <c r="H11" s="42">
        <v>8</v>
      </c>
      <c r="I11" s="42">
        <v>9</v>
      </c>
      <c r="J11" s="48">
        <v>10</v>
      </c>
      <c r="K11" s="42">
        <v>11</v>
      </c>
      <c r="L11" s="42">
        <v>12</v>
      </c>
      <c r="M11" s="48">
        <v>13</v>
      </c>
      <c r="N11" s="42">
        <v>14</v>
      </c>
      <c r="O11" s="42">
        <v>15</v>
      </c>
      <c r="P11" s="48">
        <v>16</v>
      </c>
      <c r="Q11" s="42">
        <v>17</v>
      </c>
      <c r="R11" s="42">
        <v>18</v>
      </c>
      <c r="S11" s="48">
        <v>19</v>
      </c>
    </row>
    <row r="12" spans="1:22" ht="25.5" customHeight="1" x14ac:dyDescent="0.25">
      <c r="A12" s="93"/>
      <c r="B12" s="132"/>
      <c r="C12" s="132"/>
      <c r="D12" s="136" t="s">
        <v>173</v>
      </c>
      <c r="E12" s="134"/>
      <c r="F12" s="138" t="s">
        <v>101</v>
      </c>
      <c r="G12" s="134" t="s">
        <v>240</v>
      </c>
      <c r="H12" s="134" t="s">
        <v>240</v>
      </c>
      <c r="I12" s="134">
        <f>I14+I15+I16+I17+I18+I19+I24+I25+I26+I27+I28</f>
        <v>255796600</v>
      </c>
      <c r="J12" s="134" t="s">
        <v>240</v>
      </c>
      <c r="K12" s="134">
        <f>K14+K15+K16+K17+K18+K19+K24+K25+K26+K27+K28</f>
        <v>300224175</v>
      </c>
      <c r="L12" s="134" t="s">
        <v>240</v>
      </c>
      <c r="M12" s="134">
        <f>M14+M15+M16+M17+M18+M19+M24+M25+M26+M27+M28</f>
        <v>358088010</v>
      </c>
      <c r="N12" s="134" t="s">
        <v>240</v>
      </c>
      <c r="O12" s="134">
        <f>O14+O15+O16+O17+O18+O19+O24+O25+O26+O27+O28</f>
        <v>429725805.75</v>
      </c>
      <c r="P12" s="134" t="s">
        <v>240</v>
      </c>
      <c r="Q12" s="134">
        <f>Q14+Q15+Q16+Q17+Q18+Q19+Q24+Q25+Q26+Q27+Q28</f>
        <v>519198620.96249998</v>
      </c>
      <c r="R12" s="134" t="s">
        <v>240</v>
      </c>
      <c r="S12" s="132">
        <f>S14+S15+S16+S17+S18+S19+S24+S25+S26+S27+S28</f>
        <v>631962576.07687497</v>
      </c>
      <c r="T12" s="47"/>
      <c r="U12" s="47"/>
    </row>
    <row r="13" spans="1:22" ht="34.5" customHeight="1" x14ac:dyDescent="0.25">
      <c r="A13" s="120"/>
      <c r="B13" s="133"/>
      <c r="C13" s="133"/>
      <c r="D13" s="137"/>
      <c r="E13" s="135"/>
      <c r="F13" s="139"/>
      <c r="G13" s="135"/>
      <c r="H13" s="135"/>
      <c r="I13" s="135"/>
      <c r="J13" s="135"/>
      <c r="K13" s="135"/>
      <c r="L13" s="135"/>
      <c r="M13" s="135"/>
      <c r="N13" s="135"/>
      <c r="O13" s="135"/>
      <c r="P13" s="135"/>
      <c r="Q13" s="135"/>
      <c r="R13" s="135"/>
      <c r="S13" s="133"/>
      <c r="T13" s="47"/>
      <c r="U13" s="47"/>
    </row>
    <row r="14" spans="1:22" ht="63.75" x14ac:dyDescent="0.25">
      <c r="A14" s="48"/>
      <c r="B14" s="28"/>
      <c r="C14" s="28"/>
      <c r="D14" s="4" t="s">
        <v>22</v>
      </c>
      <c r="E14" s="4" t="s">
        <v>62</v>
      </c>
      <c r="F14" s="30" t="s">
        <v>101</v>
      </c>
      <c r="G14" s="30" t="s">
        <v>101</v>
      </c>
      <c r="H14" s="30" t="s">
        <v>101</v>
      </c>
      <c r="I14" s="27">
        <v>16992000</v>
      </c>
      <c r="J14" s="30" t="s">
        <v>101</v>
      </c>
      <c r="K14" s="27">
        <v>19999800</v>
      </c>
      <c r="L14" s="30" t="s">
        <v>101</v>
      </c>
      <c r="M14" s="27">
        <f>K14*20/100+K14</f>
        <v>23999760</v>
      </c>
      <c r="N14" s="30" t="s">
        <v>101</v>
      </c>
      <c r="O14" s="27">
        <f>M14*20/100+M14</f>
        <v>28799712</v>
      </c>
      <c r="P14" s="30" t="s">
        <v>101</v>
      </c>
      <c r="Q14" s="27">
        <f>O14*20/100+O14</f>
        <v>34559654.399999999</v>
      </c>
      <c r="R14" s="30" t="s">
        <v>101</v>
      </c>
      <c r="S14" s="29">
        <f>Q14*20/100+Q14</f>
        <v>41471585.280000001</v>
      </c>
    </row>
    <row r="15" spans="1:22" ht="76.5" x14ac:dyDescent="0.25">
      <c r="A15" s="48"/>
      <c r="B15" s="28"/>
      <c r="C15" s="28"/>
      <c r="D15" s="7" t="s">
        <v>23</v>
      </c>
      <c r="E15" s="7" t="s">
        <v>63</v>
      </c>
      <c r="F15" s="30" t="s">
        <v>102</v>
      </c>
      <c r="G15" s="30" t="s">
        <v>146</v>
      </c>
      <c r="H15" s="30" t="s">
        <v>146</v>
      </c>
      <c r="I15" s="27">
        <v>2000000</v>
      </c>
      <c r="J15" s="30" t="s">
        <v>146</v>
      </c>
      <c r="K15" s="27">
        <v>2300000</v>
      </c>
      <c r="L15" s="30" t="s">
        <v>146</v>
      </c>
      <c r="M15" s="27">
        <f>K15*20/100+K15</f>
        <v>2760000</v>
      </c>
      <c r="N15" s="30" t="s">
        <v>146</v>
      </c>
      <c r="O15" s="27">
        <f>M15*20/100+M15</f>
        <v>3312000</v>
      </c>
      <c r="P15" s="30" t="s">
        <v>146</v>
      </c>
      <c r="Q15" s="27">
        <f>O15*20/100+O15</f>
        <v>3974400</v>
      </c>
      <c r="R15" s="30" t="s">
        <v>146</v>
      </c>
      <c r="S15" s="29">
        <f>Q15*20/100+Q15</f>
        <v>4769280</v>
      </c>
    </row>
    <row r="16" spans="1:22" ht="38.25" x14ac:dyDescent="0.25">
      <c r="A16" s="48"/>
      <c r="B16" s="28"/>
      <c r="C16" s="28"/>
      <c r="D16" s="5" t="s">
        <v>24</v>
      </c>
      <c r="E16" s="4" t="s">
        <v>64</v>
      </c>
      <c r="F16" s="30" t="s">
        <v>103</v>
      </c>
      <c r="G16" s="30" t="s">
        <v>103</v>
      </c>
      <c r="H16" s="30" t="s">
        <v>103</v>
      </c>
      <c r="I16" s="27">
        <v>3000000</v>
      </c>
      <c r="J16" s="30" t="s">
        <v>103</v>
      </c>
      <c r="K16" s="27">
        <v>3450000</v>
      </c>
      <c r="L16" s="30" t="s">
        <v>103</v>
      </c>
      <c r="M16" s="27">
        <f>K16*20/100+K16</f>
        <v>4140000</v>
      </c>
      <c r="N16" s="30" t="s">
        <v>103</v>
      </c>
      <c r="O16" s="27">
        <f>M16*20/100+M16</f>
        <v>4968000</v>
      </c>
      <c r="P16" s="30" t="s">
        <v>103</v>
      </c>
      <c r="Q16" s="27">
        <f>O16*20/100+O16</f>
        <v>5961600</v>
      </c>
      <c r="R16" s="30" t="s">
        <v>103</v>
      </c>
      <c r="S16" s="27">
        <f>Q16*20/100+Q16</f>
        <v>7153920</v>
      </c>
    </row>
    <row r="17" spans="1:19" ht="38.25" x14ac:dyDescent="0.25">
      <c r="A17" s="48"/>
      <c r="B17" s="28"/>
      <c r="C17" s="28"/>
      <c r="D17" s="5" t="s">
        <v>25</v>
      </c>
      <c r="E17" s="4" t="s">
        <v>65</v>
      </c>
      <c r="F17" s="31" t="s">
        <v>104</v>
      </c>
      <c r="G17" s="31" t="s">
        <v>104</v>
      </c>
      <c r="H17" s="31" t="s">
        <v>104</v>
      </c>
      <c r="I17" s="27">
        <v>22022100</v>
      </c>
      <c r="J17" s="31" t="s">
        <v>104</v>
      </c>
      <c r="K17" s="27">
        <v>23500000</v>
      </c>
      <c r="L17" s="31" t="s">
        <v>104</v>
      </c>
      <c r="M17" s="27">
        <f>K17*10/100+K17</f>
        <v>25850000</v>
      </c>
      <c r="N17" s="31" t="s">
        <v>104</v>
      </c>
      <c r="O17" s="27">
        <f t="shared" ref="O17:S106" si="0">M17*10/100+M17</f>
        <v>28435000</v>
      </c>
      <c r="P17" s="31" t="s">
        <v>104</v>
      </c>
      <c r="Q17" s="27">
        <f t="shared" ref="Q17:Q106" si="1">O17*10/100+O17</f>
        <v>31278500</v>
      </c>
      <c r="R17" s="31" t="s">
        <v>104</v>
      </c>
      <c r="S17" s="29">
        <f t="shared" ref="S17:S106" si="2">Q17*10/100+Q17</f>
        <v>34406350</v>
      </c>
    </row>
    <row r="18" spans="1:19" ht="63.75" x14ac:dyDescent="0.25">
      <c r="A18" s="48"/>
      <c r="B18" s="28"/>
      <c r="C18" s="28"/>
      <c r="D18" s="22" t="s">
        <v>26</v>
      </c>
      <c r="E18" s="4" t="s">
        <v>86</v>
      </c>
      <c r="F18" s="31" t="s">
        <v>105</v>
      </c>
      <c r="G18" s="31" t="s">
        <v>105</v>
      </c>
      <c r="H18" s="31" t="s">
        <v>105</v>
      </c>
      <c r="I18" s="27">
        <v>8000000</v>
      </c>
      <c r="J18" s="31" t="s">
        <v>105</v>
      </c>
      <c r="K18" s="27">
        <v>9200000</v>
      </c>
      <c r="L18" s="31" t="s">
        <v>105</v>
      </c>
      <c r="M18" s="27">
        <f>K18*20/100+K18</f>
        <v>11040000</v>
      </c>
      <c r="N18" s="31" t="s">
        <v>105</v>
      </c>
      <c r="O18" s="27">
        <f>M18*20/100+M18</f>
        <v>13248000</v>
      </c>
      <c r="P18" s="31" t="s">
        <v>105</v>
      </c>
      <c r="Q18" s="27">
        <f>O18*20/100+O18</f>
        <v>15897600</v>
      </c>
      <c r="R18" s="31" t="s">
        <v>105</v>
      </c>
      <c r="S18" s="27">
        <f>Q18*20/100+Q18</f>
        <v>19077120</v>
      </c>
    </row>
    <row r="19" spans="1:19" ht="63.75" x14ac:dyDescent="0.25">
      <c r="A19" s="48"/>
      <c r="B19" s="28"/>
      <c r="C19" s="28"/>
      <c r="D19" s="4" t="s">
        <v>27</v>
      </c>
      <c r="E19" s="4" t="s">
        <v>87</v>
      </c>
      <c r="F19" s="31" t="s">
        <v>106</v>
      </c>
      <c r="G19" s="31" t="s">
        <v>106</v>
      </c>
      <c r="H19" s="31" t="s">
        <v>106</v>
      </c>
      <c r="I19" s="27">
        <v>2000000</v>
      </c>
      <c r="J19" s="31" t="s">
        <v>106</v>
      </c>
      <c r="K19" s="27">
        <v>2000000</v>
      </c>
      <c r="L19" s="31" t="s">
        <v>106</v>
      </c>
      <c r="M19" s="27">
        <f>K19*20/100+K19</f>
        <v>2400000</v>
      </c>
      <c r="N19" s="31" t="s">
        <v>106</v>
      </c>
      <c r="O19" s="27">
        <f>M19*20/100+M19</f>
        <v>2880000</v>
      </c>
      <c r="P19" s="31" t="s">
        <v>106</v>
      </c>
      <c r="Q19" s="27">
        <f>O19*20/100+O19</f>
        <v>3456000</v>
      </c>
      <c r="R19" s="31" t="s">
        <v>106</v>
      </c>
      <c r="S19" s="27">
        <f>Q19*20/100+Q19</f>
        <v>4147200</v>
      </c>
    </row>
    <row r="20" spans="1:19" ht="23.25" customHeight="1" x14ac:dyDescent="0.25">
      <c r="A20" s="107" t="s">
        <v>172</v>
      </c>
      <c r="B20" s="103" t="s">
        <v>3</v>
      </c>
      <c r="C20" s="103" t="s">
        <v>4</v>
      </c>
      <c r="D20" s="108" t="s">
        <v>5</v>
      </c>
      <c r="E20" s="108" t="s">
        <v>6</v>
      </c>
      <c r="F20" s="116" t="s">
        <v>7</v>
      </c>
      <c r="G20" s="112" t="s">
        <v>12</v>
      </c>
      <c r="H20" s="112"/>
      <c r="I20" s="112"/>
      <c r="J20" s="112"/>
      <c r="K20" s="112"/>
      <c r="L20" s="112"/>
      <c r="M20" s="112"/>
      <c r="N20" s="112"/>
      <c r="O20" s="112"/>
      <c r="P20" s="112"/>
      <c r="Q20" s="112"/>
      <c r="R20" s="112"/>
      <c r="S20" s="112"/>
    </row>
    <row r="21" spans="1:19" ht="19.5" customHeight="1" x14ac:dyDescent="0.25">
      <c r="A21" s="107"/>
      <c r="B21" s="103"/>
      <c r="C21" s="103"/>
      <c r="D21" s="108"/>
      <c r="E21" s="108"/>
      <c r="F21" s="116"/>
      <c r="G21" s="113" t="s">
        <v>138</v>
      </c>
      <c r="H21" s="113"/>
      <c r="I21" s="113"/>
      <c r="J21" s="114" t="s">
        <v>188</v>
      </c>
      <c r="K21" s="115"/>
      <c r="L21" s="113">
        <v>2015</v>
      </c>
      <c r="M21" s="113"/>
      <c r="N21" s="41">
        <v>2016</v>
      </c>
      <c r="O21" s="27"/>
      <c r="P21" s="41">
        <v>2017</v>
      </c>
      <c r="Q21" s="27"/>
      <c r="R21" s="42">
        <v>2018</v>
      </c>
      <c r="S21" s="29"/>
    </row>
    <row r="22" spans="1:19" ht="25.5" customHeight="1" x14ac:dyDescent="0.25">
      <c r="A22" s="107"/>
      <c r="B22" s="103"/>
      <c r="C22" s="103"/>
      <c r="D22" s="108"/>
      <c r="E22" s="108"/>
      <c r="F22" s="116"/>
      <c r="G22" s="41" t="s">
        <v>9</v>
      </c>
      <c r="H22" s="40" t="s">
        <v>10</v>
      </c>
      <c r="I22" s="27" t="s">
        <v>11</v>
      </c>
      <c r="J22" s="41" t="s">
        <v>9</v>
      </c>
      <c r="K22" s="27" t="s">
        <v>11</v>
      </c>
      <c r="L22" s="41" t="s">
        <v>9</v>
      </c>
      <c r="M22" s="27" t="s">
        <v>11</v>
      </c>
      <c r="N22" s="41" t="s">
        <v>9</v>
      </c>
      <c r="O22" s="27" t="s">
        <v>11</v>
      </c>
      <c r="P22" s="41" t="s">
        <v>9</v>
      </c>
      <c r="Q22" s="27" t="s">
        <v>11</v>
      </c>
      <c r="R22" s="41" t="s">
        <v>9</v>
      </c>
      <c r="S22" s="29" t="s">
        <v>11</v>
      </c>
    </row>
    <row r="23" spans="1:19" ht="12" x14ac:dyDescent="0.25">
      <c r="A23" s="48">
        <v>1</v>
      </c>
      <c r="B23" s="42">
        <v>2</v>
      </c>
      <c r="C23" s="42">
        <v>3</v>
      </c>
      <c r="D23" s="42">
        <v>4</v>
      </c>
      <c r="E23" s="42">
        <v>5</v>
      </c>
      <c r="F23" s="42">
        <v>6</v>
      </c>
      <c r="G23" s="42">
        <v>7</v>
      </c>
      <c r="H23" s="42">
        <v>8</v>
      </c>
      <c r="I23" s="42">
        <v>9</v>
      </c>
      <c r="J23" s="42">
        <v>10</v>
      </c>
      <c r="K23" s="42">
        <v>11</v>
      </c>
      <c r="L23" s="42">
        <v>12</v>
      </c>
      <c r="M23" s="42">
        <v>13</v>
      </c>
      <c r="N23" s="42">
        <v>14</v>
      </c>
      <c r="O23" s="42">
        <v>15</v>
      </c>
      <c r="P23" s="42">
        <v>16</v>
      </c>
      <c r="Q23" s="42">
        <v>17</v>
      </c>
      <c r="R23" s="42">
        <v>18</v>
      </c>
      <c r="S23" s="42">
        <v>19</v>
      </c>
    </row>
    <row r="24" spans="1:19" ht="38.25" x14ac:dyDescent="0.25">
      <c r="A24" s="48"/>
      <c r="B24" s="28"/>
      <c r="C24" s="28"/>
      <c r="D24" s="5" t="s">
        <v>53</v>
      </c>
      <c r="E24" s="4" t="s">
        <v>88</v>
      </c>
      <c r="F24" s="31" t="s">
        <v>107</v>
      </c>
      <c r="G24" s="31" t="s">
        <v>107</v>
      </c>
      <c r="H24" s="31" t="s">
        <v>107</v>
      </c>
      <c r="I24" s="27">
        <v>1800000</v>
      </c>
      <c r="J24" s="31" t="s">
        <v>107</v>
      </c>
      <c r="K24" s="27">
        <v>2070000</v>
      </c>
      <c r="L24" s="31" t="s">
        <v>107</v>
      </c>
      <c r="M24" s="27">
        <f>K24*20/100+K24</f>
        <v>2484000</v>
      </c>
      <c r="N24" s="31" t="s">
        <v>107</v>
      </c>
      <c r="O24" s="27">
        <f>M24*20/100+M24</f>
        <v>2980800</v>
      </c>
      <c r="P24" s="31" t="s">
        <v>107</v>
      </c>
      <c r="Q24" s="27">
        <f>O24*20/100+O24</f>
        <v>3576960</v>
      </c>
      <c r="R24" s="31" t="s">
        <v>107</v>
      </c>
      <c r="S24" s="27">
        <f>Q24*20/100+Q24</f>
        <v>4292352</v>
      </c>
    </row>
    <row r="25" spans="1:19" ht="51" x14ac:dyDescent="0.25">
      <c r="A25" s="48"/>
      <c r="B25" s="28"/>
      <c r="C25" s="28"/>
      <c r="D25" s="5" t="s">
        <v>28</v>
      </c>
      <c r="E25" s="4" t="s">
        <v>89</v>
      </c>
      <c r="F25" s="31" t="s">
        <v>109</v>
      </c>
      <c r="G25" s="31" t="s">
        <v>109</v>
      </c>
      <c r="H25" s="31" t="s">
        <v>109</v>
      </c>
      <c r="I25" s="27">
        <v>9993500</v>
      </c>
      <c r="J25" s="31" t="s">
        <v>109</v>
      </c>
      <c r="K25" s="27">
        <v>10997500</v>
      </c>
      <c r="L25" s="31" t="s">
        <v>109</v>
      </c>
      <c r="M25" s="27">
        <f>K25*15/100+K25</f>
        <v>12647125</v>
      </c>
      <c r="N25" s="31" t="s">
        <v>109</v>
      </c>
      <c r="O25" s="27">
        <f>M25*15/100+M25</f>
        <v>14544193.75</v>
      </c>
      <c r="P25" s="31" t="s">
        <v>109</v>
      </c>
      <c r="Q25" s="27">
        <f>O25*15/100+O25</f>
        <v>16725822.8125</v>
      </c>
      <c r="R25" s="31" t="s">
        <v>109</v>
      </c>
      <c r="S25" s="27">
        <f>Q25*15/100+Q25</f>
        <v>19234696.234375</v>
      </c>
    </row>
    <row r="26" spans="1:19" ht="63.75" x14ac:dyDescent="0.25">
      <c r="A26" s="48"/>
      <c r="B26" s="28"/>
      <c r="C26" s="28"/>
      <c r="D26" s="5" t="s">
        <v>47</v>
      </c>
      <c r="E26" s="4" t="s">
        <v>90</v>
      </c>
      <c r="F26" s="31" t="s">
        <v>110</v>
      </c>
      <c r="G26" s="31" t="s">
        <v>110</v>
      </c>
      <c r="H26" s="31" t="s">
        <v>110</v>
      </c>
      <c r="I26" s="27">
        <v>39995000</v>
      </c>
      <c r="J26" s="31" t="s">
        <v>110</v>
      </c>
      <c r="K26" s="27">
        <v>42495000</v>
      </c>
      <c r="L26" s="31" t="s">
        <v>110</v>
      </c>
      <c r="M26" s="27">
        <f>K26*15/100+K26</f>
        <v>48869250</v>
      </c>
      <c r="N26" s="31" t="s">
        <v>110</v>
      </c>
      <c r="O26" s="27">
        <f t="shared" ref="O26:O27" si="3">M26*15/100+M26</f>
        <v>56199637.5</v>
      </c>
      <c r="P26" s="31" t="s">
        <v>110</v>
      </c>
      <c r="Q26" s="27">
        <f t="shared" ref="Q26:Q27" si="4">O26*15/100+O26</f>
        <v>64629583.125</v>
      </c>
      <c r="R26" s="31" t="s">
        <v>110</v>
      </c>
      <c r="S26" s="27">
        <f t="shared" ref="S26:S27" si="5">Q26*15/100+Q26</f>
        <v>74324020.59375</v>
      </c>
    </row>
    <row r="27" spans="1:19" ht="76.5" x14ac:dyDescent="0.25">
      <c r="A27" s="48"/>
      <c r="B27" s="28"/>
      <c r="C27" s="28"/>
      <c r="D27" s="5" t="s">
        <v>48</v>
      </c>
      <c r="E27" s="4" t="s">
        <v>91</v>
      </c>
      <c r="F27" s="31" t="s">
        <v>111</v>
      </c>
      <c r="G27" s="31" t="s">
        <v>111</v>
      </c>
      <c r="H27" s="31" t="s">
        <v>111</v>
      </c>
      <c r="I27" s="27">
        <v>134995000</v>
      </c>
      <c r="J27" s="31" t="s">
        <v>111</v>
      </c>
      <c r="K27" s="27">
        <v>135995000</v>
      </c>
      <c r="L27" s="31" t="s">
        <v>111</v>
      </c>
      <c r="M27" s="27">
        <f>K27*15/100+K27</f>
        <v>156394250</v>
      </c>
      <c r="N27" s="31" t="s">
        <v>111</v>
      </c>
      <c r="O27" s="27">
        <f t="shared" si="3"/>
        <v>179853387.5</v>
      </c>
      <c r="P27" s="31" t="s">
        <v>111</v>
      </c>
      <c r="Q27" s="27">
        <f t="shared" si="4"/>
        <v>206831395.625</v>
      </c>
      <c r="R27" s="31" t="s">
        <v>111</v>
      </c>
      <c r="S27" s="27">
        <f t="shared" si="5"/>
        <v>237856104.96875</v>
      </c>
    </row>
    <row r="28" spans="1:19" ht="114.75" x14ac:dyDescent="0.25">
      <c r="A28" s="48"/>
      <c r="B28" s="28"/>
      <c r="C28" s="28"/>
      <c r="D28" s="5" t="s">
        <v>29</v>
      </c>
      <c r="E28" s="4" t="s">
        <v>92</v>
      </c>
      <c r="F28" s="31" t="s">
        <v>112</v>
      </c>
      <c r="G28" s="31" t="s">
        <v>112</v>
      </c>
      <c r="H28" s="31" t="s">
        <v>112</v>
      </c>
      <c r="I28" s="27">
        <v>14999000</v>
      </c>
      <c r="J28" s="31" t="s">
        <v>160</v>
      </c>
      <c r="K28" s="27">
        <v>48216875</v>
      </c>
      <c r="L28" s="31" t="s">
        <v>161</v>
      </c>
      <c r="M28" s="27">
        <f>K28*40/100+K28</f>
        <v>67503625</v>
      </c>
      <c r="N28" s="31" t="s">
        <v>162</v>
      </c>
      <c r="O28" s="27">
        <f>M28*40/100+M28</f>
        <v>94505075</v>
      </c>
      <c r="P28" s="31" t="s">
        <v>163</v>
      </c>
      <c r="Q28" s="27">
        <f>O28*40/100+O28</f>
        <v>132307105</v>
      </c>
      <c r="R28" s="31" t="s">
        <v>164</v>
      </c>
      <c r="S28" s="27">
        <f>Q28*40/100+Q28</f>
        <v>185229947</v>
      </c>
    </row>
    <row r="29" spans="1:19" ht="25.5" x14ac:dyDescent="0.25">
      <c r="A29" s="48"/>
      <c r="B29" s="28"/>
      <c r="C29" s="28"/>
      <c r="D29" s="6" t="s">
        <v>49</v>
      </c>
      <c r="E29" s="3"/>
      <c r="F29" s="74" t="s">
        <v>241</v>
      </c>
      <c r="G29" s="72" t="s">
        <v>240</v>
      </c>
      <c r="H29" s="72" t="s">
        <v>240</v>
      </c>
      <c r="I29" s="73">
        <f>I30+I35+I36+I37</f>
        <v>989900000</v>
      </c>
      <c r="J29" s="72" t="s">
        <v>240</v>
      </c>
      <c r="K29" s="73">
        <f t="shared" ref="K29" si="6">K30+K35+K36+K37</f>
        <v>150000000</v>
      </c>
      <c r="L29" s="72" t="s">
        <v>240</v>
      </c>
      <c r="M29" s="73">
        <f t="shared" ref="M29" si="7">M30+M35+M36+M37</f>
        <v>376250000</v>
      </c>
      <c r="N29" s="72" t="s">
        <v>240</v>
      </c>
      <c r="O29" s="73">
        <f t="shared" ref="O29" si="8">O30+O35+O36+O37</f>
        <v>427187500</v>
      </c>
      <c r="P29" s="72" t="s">
        <v>240</v>
      </c>
      <c r="Q29" s="73">
        <f t="shared" ref="Q29" si="9">Q30+Q35+Q36+Q37</f>
        <v>485665625</v>
      </c>
      <c r="R29" s="72" t="s">
        <v>240</v>
      </c>
      <c r="S29" s="27">
        <f t="shared" ref="S29" si="10">S30+S35+S36+S37</f>
        <v>552895468.75</v>
      </c>
    </row>
    <row r="30" spans="1:19" ht="61.5" customHeight="1" x14ac:dyDescent="0.25">
      <c r="A30" s="48"/>
      <c r="B30" s="28"/>
      <c r="C30" s="28"/>
      <c r="D30" s="7" t="s">
        <v>30</v>
      </c>
      <c r="E30" s="7" t="s">
        <v>66</v>
      </c>
      <c r="F30" s="30" t="s">
        <v>97</v>
      </c>
      <c r="G30" s="30" t="s">
        <v>147</v>
      </c>
      <c r="H30" s="30" t="s">
        <v>147</v>
      </c>
      <c r="I30" s="27">
        <v>849930000</v>
      </c>
      <c r="J30" s="30" t="s">
        <v>147</v>
      </c>
      <c r="K30" s="27">
        <v>0</v>
      </c>
      <c r="L30" s="30" t="s">
        <v>165</v>
      </c>
      <c r="M30" s="27">
        <v>200000000</v>
      </c>
      <c r="N30" s="30" t="s">
        <v>165</v>
      </c>
      <c r="O30" s="27">
        <f t="shared" si="0"/>
        <v>220000000</v>
      </c>
      <c r="P30" s="30" t="s">
        <v>165</v>
      </c>
      <c r="Q30" s="27">
        <f t="shared" si="0"/>
        <v>242000000</v>
      </c>
      <c r="R30" s="30" t="s">
        <v>165</v>
      </c>
      <c r="S30" s="27">
        <f t="shared" si="0"/>
        <v>266200000</v>
      </c>
    </row>
    <row r="31" spans="1:19" ht="23.25" customHeight="1" x14ac:dyDescent="0.25">
      <c r="A31" s="93" t="s">
        <v>172</v>
      </c>
      <c r="B31" s="117" t="s">
        <v>3</v>
      </c>
      <c r="C31" s="117" t="s">
        <v>4</v>
      </c>
      <c r="D31" s="109" t="s">
        <v>5</v>
      </c>
      <c r="E31" s="109" t="s">
        <v>6</v>
      </c>
      <c r="F31" s="125" t="s">
        <v>7</v>
      </c>
      <c r="G31" s="122" t="s">
        <v>12</v>
      </c>
      <c r="H31" s="123"/>
      <c r="I31" s="123"/>
      <c r="J31" s="123"/>
      <c r="K31" s="123"/>
      <c r="L31" s="123"/>
      <c r="M31" s="123"/>
      <c r="N31" s="123"/>
      <c r="O31" s="123"/>
      <c r="P31" s="123"/>
      <c r="Q31" s="123"/>
      <c r="R31" s="123"/>
      <c r="S31" s="124"/>
    </row>
    <row r="32" spans="1:19" ht="19.5" customHeight="1" x14ac:dyDescent="0.25">
      <c r="A32" s="94"/>
      <c r="B32" s="118"/>
      <c r="C32" s="118"/>
      <c r="D32" s="110"/>
      <c r="E32" s="110"/>
      <c r="F32" s="126"/>
      <c r="G32" s="114" t="s">
        <v>138</v>
      </c>
      <c r="H32" s="121"/>
      <c r="I32" s="115"/>
      <c r="J32" s="114" t="s">
        <v>188</v>
      </c>
      <c r="K32" s="115"/>
      <c r="L32" s="114">
        <v>2015</v>
      </c>
      <c r="M32" s="115"/>
      <c r="N32" s="41">
        <v>2016</v>
      </c>
      <c r="O32" s="27"/>
      <c r="P32" s="41">
        <v>2017</v>
      </c>
      <c r="Q32" s="27"/>
      <c r="R32" s="42">
        <v>2018</v>
      </c>
      <c r="S32" s="29"/>
    </row>
    <row r="33" spans="1:19" ht="25.5" customHeight="1" x14ac:dyDescent="0.25">
      <c r="A33" s="120"/>
      <c r="B33" s="119"/>
      <c r="C33" s="119"/>
      <c r="D33" s="111"/>
      <c r="E33" s="111"/>
      <c r="F33" s="127"/>
      <c r="G33" s="41" t="s">
        <v>9</v>
      </c>
      <c r="H33" s="40" t="s">
        <v>10</v>
      </c>
      <c r="I33" s="27" t="s">
        <v>11</v>
      </c>
      <c r="J33" s="41" t="s">
        <v>9</v>
      </c>
      <c r="K33" s="27" t="s">
        <v>11</v>
      </c>
      <c r="L33" s="41" t="s">
        <v>9</v>
      </c>
      <c r="M33" s="27" t="s">
        <v>11</v>
      </c>
      <c r="N33" s="41" t="s">
        <v>9</v>
      </c>
      <c r="O33" s="27" t="s">
        <v>11</v>
      </c>
      <c r="P33" s="41" t="s">
        <v>9</v>
      </c>
      <c r="Q33" s="27" t="s">
        <v>11</v>
      </c>
      <c r="R33" s="41" t="s">
        <v>9</v>
      </c>
      <c r="S33" s="29" t="s">
        <v>11</v>
      </c>
    </row>
    <row r="34" spans="1:19" ht="12" x14ac:dyDescent="0.25">
      <c r="A34" s="48">
        <v>1</v>
      </c>
      <c r="B34" s="42">
        <v>2</v>
      </c>
      <c r="C34" s="42">
        <v>3</v>
      </c>
      <c r="D34" s="48">
        <v>4</v>
      </c>
      <c r="E34" s="42">
        <v>5</v>
      </c>
      <c r="F34" s="42">
        <v>6</v>
      </c>
      <c r="G34" s="48">
        <v>7</v>
      </c>
      <c r="H34" s="42">
        <v>8</v>
      </c>
      <c r="I34" s="42">
        <v>9</v>
      </c>
      <c r="J34" s="48">
        <v>10</v>
      </c>
      <c r="K34" s="42">
        <v>11</v>
      </c>
      <c r="L34" s="42">
        <v>12</v>
      </c>
      <c r="M34" s="48">
        <v>13</v>
      </c>
      <c r="N34" s="42">
        <v>14</v>
      </c>
      <c r="O34" s="42">
        <v>15</v>
      </c>
      <c r="P34" s="48">
        <v>16</v>
      </c>
      <c r="Q34" s="42">
        <v>17</v>
      </c>
      <c r="R34" s="42">
        <v>18</v>
      </c>
      <c r="S34" s="48">
        <v>19</v>
      </c>
    </row>
    <row r="35" spans="1:19" ht="76.5" customHeight="1" x14ac:dyDescent="0.25">
      <c r="A35" s="48"/>
      <c r="B35" s="28"/>
      <c r="C35" s="28"/>
      <c r="D35" s="7" t="s">
        <v>31</v>
      </c>
      <c r="E35" s="7" t="s">
        <v>67</v>
      </c>
      <c r="F35" s="31" t="s">
        <v>113</v>
      </c>
      <c r="G35" s="30" t="s">
        <v>148</v>
      </c>
      <c r="H35" s="30" t="s">
        <v>148</v>
      </c>
      <c r="I35" s="27">
        <v>59970000</v>
      </c>
      <c r="J35" s="30" t="s">
        <v>148</v>
      </c>
      <c r="K35" s="27">
        <v>60000000</v>
      </c>
      <c r="L35" s="30" t="s">
        <v>148</v>
      </c>
      <c r="M35" s="27">
        <f>K35*20/100+K35</f>
        <v>72000000</v>
      </c>
      <c r="N35" s="30" t="s">
        <v>148</v>
      </c>
      <c r="O35" s="27">
        <f>M35*20/100+M35</f>
        <v>86400000</v>
      </c>
      <c r="P35" s="30" t="s">
        <v>148</v>
      </c>
      <c r="Q35" s="27">
        <f>O35*20/100+O35</f>
        <v>103680000</v>
      </c>
      <c r="R35" s="30" t="s">
        <v>148</v>
      </c>
      <c r="S35" s="27">
        <f>Q35*20/100+Q35</f>
        <v>124416000</v>
      </c>
    </row>
    <row r="36" spans="1:19" ht="95.25" customHeight="1" x14ac:dyDescent="0.25">
      <c r="A36" s="48"/>
      <c r="B36" s="28"/>
      <c r="C36" s="28"/>
      <c r="D36" s="7" t="s">
        <v>32</v>
      </c>
      <c r="E36" s="4" t="s">
        <v>68</v>
      </c>
      <c r="F36" s="31" t="s">
        <v>114</v>
      </c>
      <c r="G36" s="31" t="s">
        <v>114</v>
      </c>
      <c r="H36" s="31" t="s">
        <v>114</v>
      </c>
      <c r="I36" s="27">
        <v>10000000</v>
      </c>
      <c r="J36" s="31" t="s">
        <v>114</v>
      </c>
      <c r="K36" s="27">
        <v>15000000</v>
      </c>
      <c r="L36" s="31" t="s">
        <v>114</v>
      </c>
      <c r="M36" s="27">
        <f>K36*20/100+K36</f>
        <v>18000000</v>
      </c>
      <c r="N36" s="31" t="s">
        <v>114</v>
      </c>
      <c r="O36" s="27">
        <f>M36*20/100+M36</f>
        <v>21600000</v>
      </c>
      <c r="P36" s="31" t="s">
        <v>114</v>
      </c>
      <c r="Q36" s="27">
        <f>O36*20/100+O36</f>
        <v>25920000</v>
      </c>
      <c r="R36" s="31" t="s">
        <v>114</v>
      </c>
      <c r="S36" s="27">
        <f>Q36*20/100+Q36</f>
        <v>31104000</v>
      </c>
    </row>
    <row r="37" spans="1:19" ht="147" customHeight="1" x14ac:dyDescent="0.25">
      <c r="A37" s="48"/>
      <c r="B37" s="28"/>
      <c r="C37" s="28"/>
      <c r="D37" s="7" t="s">
        <v>33</v>
      </c>
      <c r="E37" s="7" t="s">
        <v>69</v>
      </c>
      <c r="F37" s="31" t="s">
        <v>115</v>
      </c>
      <c r="G37" s="31" t="s">
        <v>149</v>
      </c>
      <c r="H37" s="31" t="s">
        <v>149</v>
      </c>
      <c r="I37" s="27">
        <v>70000000</v>
      </c>
      <c r="J37" s="31" t="s">
        <v>149</v>
      </c>
      <c r="K37" s="27">
        <v>75000000</v>
      </c>
      <c r="L37" s="31" t="s">
        <v>149</v>
      </c>
      <c r="M37" s="27">
        <f>K37*15/100+K37</f>
        <v>86250000</v>
      </c>
      <c r="N37" s="31" t="s">
        <v>149</v>
      </c>
      <c r="O37" s="27">
        <f>M37*15/100+M37</f>
        <v>99187500</v>
      </c>
      <c r="P37" s="31" t="s">
        <v>149</v>
      </c>
      <c r="Q37" s="27">
        <f>O37*15/100+O37</f>
        <v>114065625</v>
      </c>
      <c r="R37" s="31" t="s">
        <v>149</v>
      </c>
      <c r="S37" s="27">
        <f>Q37*15/100+Q37</f>
        <v>131175468.75</v>
      </c>
    </row>
    <row r="38" spans="1:19" ht="61.5" customHeight="1" x14ac:dyDescent="0.25">
      <c r="A38" s="48"/>
      <c r="B38" s="28"/>
      <c r="C38" s="28"/>
      <c r="D38" s="8" t="s">
        <v>50</v>
      </c>
      <c r="E38" s="9"/>
      <c r="F38" s="74" t="s">
        <v>242</v>
      </c>
      <c r="G38" s="72" t="s">
        <v>243</v>
      </c>
      <c r="H38" s="72" t="s">
        <v>243</v>
      </c>
      <c r="I38" s="73">
        <f>I39</f>
        <v>4299900</v>
      </c>
      <c r="J38" s="72" t="s">
        <v>243</v>
      </c>
      <c r="K38" s="73">
        <f>K39</f>
        <v>4944910</v>
      </c>
      <c r="L38" s="72" t="s">
        <v>243</v>
      </c>
      <c r="M38" s="73">
        <f>M39</f>
        <v>5686646.5</v>
      </c>
      <c r="N38" s="72" t="s">
        <v>243</v>
      </c>
      <c r="O38" s="73">
        <f>O39</f>
        <v>6539643.4749999996</v>
      </c>
      <c r="P38" s="72" t="s">
        <v>243</v>
      </c>
      <c r="Q38" s="73">
        <f>Q39</f>
        <v>7520589.9962499999</v>
      </c>
      <c r="R38" s="72" t="s">
        <v>243</v>
      </c>
      <c r="S38" s="27">
        <f>S39</f>
        <v>8648678.4956874996</v>
      </c>
    </row>
    <row r="39" spans="1:19" ht="98.25" customHeight="1" x14ac:dyDescent="0.25">
      <c r="A39" s="48"/>
      <c r="B39" s="28"/>
      <c r="C39" s="28"/>
      <c r="D39" s="7" t="s">
        <v>34</v>
      </c>
      <c r="E39" s="7" t="s">
        <v>70</v>
      </c>
      <c r="F39" s="31" t="s">
        <v>117</v>
      </c>
      <c r="G39" s="31" t="s">
        <v>117</v>
      </c>
      <c r="H39" s="31" t="s">
        <v>117</v>
      </c>
      <c r="I39" s="27">
        <v>4299900</v>
      </c>
      <c r="J39" s="31" t="s">
        <v>117</v>
      </c>
      <c r="K39" s="27">
        <v>4944910</v>
      </c>
      <c r="L39" s="31" t="s">
        <v>117</v>
      </c>
      <c r="M39" s="27">
        <f>K39*15/100+K39</f>
        <v>5686646.5</v>
      </c>
      <c r="N39" s="31" t="s">
        <v>117</v>
      </c>
      <c r="O39" s="27">
        <f>M39*15/100+M39</f>
        <v>6539643.4749999996</v>
      </c>
      <c r="P39" s="31" t="s">
        <v>117</v>
      </c>
      <c r="Q39" s="27">
        <f>O39*15/100+O39</f>
        <v>7520589.9962499999</v>
      </c>
      <c r="R39" s="31" t="s">
        <v>117</v>
      </c>
      <c r="S39" s="27">
        <f>Q39*15/100+Q39</f>
        <v>8648678.4956874996</v>
      </c>
    </row>
    <row r="40" spans="1:19" ht="23.25" customHeight="1" x14ac:dyDescent="0.25">
      <c r="A40" s="93" t="s">
        <v>172</v>
      </c>
      <c r="B40" s="117" t="s">
        <v>3</v>
      </c>
      <c r="C40" s="117" t="s">
        <v>4</v>
      </c>
      <c r="D40" s="109" t="s">
        <v>5</v>
      </c>
      <c r="E40" s="109" t="s">
        <v>6</v>
      </c>
      <c r="F40" s="125" t="s">
        <v>7</v>
      </c>
      <c r="G40" s="122" t="s">
        <v>12</v>
      </c>
      <c r="H40" s="123"/>
      <c r="I40" s="123"/>
      <c r="J40" s="123"/>
      <c r="K40" s="123"/>
      <c r="L40" s="123"/>
      <c r="M40" s="123"/>
      <c r="N40" s="123"/>
      <c r="O40" s="123"/>
      <c r="P40" s="123"/>
      <c r="Q40" s="123"/>
      <c r="R40" s="123"/>
      <c r="S40" s="124"/>
    </row>
    <row r="41" spans="1:19" ht="19.5" customHeight="1" x14ac:dyDescent="0.25">
      <c r="A41" s="94"/>
      <c r="B41" s="118"/>
      <c r="C41" s="118"/>
      <c r="D41" s="110"/>
      <c r="E41" s="110"/>
      <c r="F41" s="126"/>
      <c r="G41" s="114" t="s">
        <v>138</v>
      </c>
      <c r="H41" s="121"/>
      <c r="I41" s="115"/>
      <c r="J41" s="114" t="s">
        <v>188</v>
      </c>
      <c r="K41" s="115"/>
      <c r="L41" s="114">
        <v>2015</v>
      </c>
      <c r="M41" s="115"/>
      <c r="N41" s="41">
        <v>2016</v>
      </c>
      <c r="O41" s="27"/>
      <c r="P41" s="41">
        <v>2017</v>
      </c>
      <c r="Q41" s="27"/>
      <c r="R41" s="42">
        <v>2018</v>
      </c>
      <c r="S41" s="29"/>
    </row>
    <row r="42" spans="1:19" ht="25.5" customHeight="1" x14ac:dyDescent="0.25">
      <c r="A42" s="120"/>
      <c r="B42" s="119"/>
      <c r="C42" s="119"/>
      <c r="D42" s="111"/>
      <c r="E42" s="111"/>
      <c r="F42" s="127"/>
      <c r="G42" s="41" t="s">
        <v>9</v>
      </c>
      <c r="H42" s="40" t="s">
        <v>10</v>
      </c>
      <c r="I42" s="27" t="s">
        <v>11</v>
      </c>
      <c r="J42" s="41" t="s">
        <v>9</v>
      </c>
      <c r="K42" s="27" t="s">
        <v>11</v>
      </c>
      <c r="L42" s="41" t="s">
        <v>9</v>
      </c>
      <c r="M42" s="27" t="s">
        <v>11</v>
      </c>
      <c r="N42" s="41" t="s">
        <v>9</v>
      </c>
      <c r="O42" s="27" t="s">
        <v>11</v>
      </c>
      <c r="P42" s="41" t="s">
        <v>9</v>
      </c>
      <c r="Q42" s="27" t="s">
        <v>11</v>
      </c>
      <c r="R42" s="41" t="s">
        <v>9</v>
      </c>
      <c r="S42" s="29" t="s">
        <v>11</v>
      </c>
    </row>
    <row r="43" spans="1:19" ht="12" x14ac:dyDescent="0.25">
      <c r="A43" s="48">
        <v>1</v>
      </c>
      <c r="B43" s="42">
        <v>2</v>
      </c>
      <c r="C43" s="42">
        <v>3</v>
      </c>
      <c r="D43" s="48">
        <v>4</v>
      </c>
      <c r="E43" s="42">
        <v>5</v>
      </c>
      <c r="F43" s="42">
        <v>6</v>
      </c>
      <c r="G43" s="48">
        <v>7</v>
      </c>
      <c r="H43" s="42">
        <v>8</v>
      </c>
      <c r="I43" s="42">
        <v>9</v>
      </c>
      <c r="J43" s="48">
        <v>10</v>
      </c>
      <c r="K43" s="42">
        <v>11</v>
      </c>
      <c r="L43" s="42">
        <v>12</v>
      </c>
      <c r="M43" s="48">
        <v>13</v>
      </c>
      <c r="N43" s="42">
        <v>14</v>
      </c>
      <c r="O43" s="42">
        <v>15</v>
      </c>
      <c r="P43" s="48">
        <v>16</v>
      </c>
      <c r="Q43" s="42">
        <v>17</v>
      </c>
      <c r="R43" s="42">
        <v>18</v>
      </c>
      <c r="S43" s="48">
        <v>19</v>
      </c>
    </row>
    <row r="44" spans="1:19" ht="51.75" customHeight="1" x14ac:dyDescent="0.25">
      <c r="A44" s="48"/>
      <c r="B44" s="28"/>
      <c r="C44" s="28"/>
      <c r="D44" s="8" t="s">
        <v>51</v>
      </c>
      <c r="E44" s="10"/>
      <c r="F44" s="45" t="s">
        <v>244</v>
      </c>
      <c r="G44" s="1"/>
      <c r="H44" s="1"/>
      <c r="I44" s="27"/>
      <c r="J44" s="45" t="s">
        <v>244</v>
      </c>
      <c r="K44" s="27">
        <v>23000000</v>
      </c>
      <c r="L44" s="1"/>
      <c r="M44" s="27"/>
      <c r="N44" s="31" t="s">
        <v>158</v>
      </c>
      <c r="O44" s="27">
        <f>K44*20/100+K44</f>
        <v>27600000</v>
      </c>
      <c r="P44" s="1"/>
      <c r="Q44" s="27"/>
      <c r="R44" s="31" t="s">
        <v>159</v>
      </c>
      <c r="S44" s="27">
        <f>K44*20/100+O44</f>
        <v>32200000</v>
      </c>
    </row>
    <row r="45" spans="1:19" ht="91.5" customHeight="1" x14ac:dyDescent="0.25">
      <c r="A45" s="48"/>
      <c r="B45" s="28"/>
      <c r="C45" s="28"/>
      <c r="D45" s="7" t="s">
        <v>52</v>
      </c>
      <c r="E45" s="7" t="s">
        <v>93</v>
      </c>
      <c r="F45" s="31" t="s">
        <v>116</v>
      </c>
      <c r="G45" s="1" t="s">
        <v>150</v>
      </c>
      <c r="H45" s="1" t="s">
        <v>150</v>
      </c>
      <c r="I45" s="27" t="s">
        <v>97</v>
      </c>
      <c r="J45" s="31" t="s">
        <v>116</v>
      </c>
      <c r="K45" s="27">
        <v>23000000</v>
      </c>
      <c r="L45" s="31"/>
      <c r="M45" s="27"/>
      <c r="N45" s="31" t="s">
        <v>158</v>
      </c>
      <c r="O45" s="27">
        <f>K45*20/100+K45</f>
        <v>27600000</v>
      </c>
      <c r="P45" s="31"/>
      <c r="Q45" s="27"/>
      <c r="R45" s="31" t="s">
        <v>159</v>
      </c>
      <c r="S45" s="27">
        <f>K45*20/100+O45</f>
        <v>32200000</v>
      </c>
    </row>
    <row r="46" spans="1:19" s="47" customFormat="1" ht="51.75" customHeight="1" x14ac:dyDescent="0.25">
      <c r="A46" s="49"/>
      <c r="B46" s="58"/>
      <c r="C46" s="58"/>
      <c r="D46" s="8" t="s">
        <v>237</v>
      </c>
      <c r="E46" s="7"/>
      <c r="F46" s="31"/>
      <c r="G46" s="46"/>
      <c r="H46" s="46"/>
      <c r="I46" s="27"/>
      <c r="J46" s="46"/>
      <c r="K46" s="27"/>
      <c r="L46" s="31">
        <v>4</v>
      </c>
      <c r="M46" s="27">
        <v>1000000</v>
      </c>
      <c r="N46" s="31">
        <v>4</v>
      </c>
      <c r="O46" s="27">
        <v>1000000</v>
      </c>
      <c r="P46" s="31">
        <v>4</v>
      </c>
      <c r="Q46" s="27">
        <v>1000000</v>
      </c>
      <c r="R46" s="31">
        <v>5</v>
      </c>
      <c r="S46" s="27">
        <v>1000000</v>
      </c>
    </row>
    <row r="47" spans="1:19" s="47" customFormat="1" ht="55.5" customHeight="1" x14ac:dyDescent="0.25">
      <c r="A47" s="49"/>
      <c r="B47" s="58"/>
      <c r="C47" s="58"/>
      <c r="D47" s="7" t="s">
        <v>238</v>
      </c>
      <c r="E47" s="7" t="s">
        <v>239</v>
      </c>
      <c r="F47" s="31"/>
      <c r="G47" s="46"/>
      <c r="H47" s="46"/>
      <c r="I47" s="27"/>
      <c r="J47" s="46"/>
      <c r="K47" s="27"/>
      <c r="L47" s="31">
        <v>4</v>
      </c>
      <c r="M47" s="27">
        <v>1000000</v>
      </c>
      <c r="N47" s="31">
        <v>4</v>
      </c>
      <c r="O47" s="27">
        <v>1000000</v>
      </c>
      <c r="P47" s="31">
        <v>4</v>
      </c>
      <c r="Q47" s="27">
        <v>1000000</v>
      </c>
      <c r="R47" s="31">
        <v>5</v>
      </c>
      <c r="S47" s="27">
        <v>1000000</v>
      </c>
    </row>
    <row r="48" spans="1:19" s="47" customFormat="1" ht="48" customHeight="1" x14ac:dyDescent="0.25">
      <c r="A48" s="49"/>
      <c r="B48" s="58"/>
      <c r="C48" s="58"/>
      <c r="D48" s="16" t="s">
        <v>35</v>
      </c>
      <c r="E48" s="82" t="s">
        <v>196</v>
      </c>
      <c r="F48" s="71">
        <v>214046</v>
      </c>
      <c r="G48" s="72"/>
      <c r="H48" s="72">
        <v>214046</v>
      </c>
      <c r="I48" s="73"/>
      <c r="J48" s="72">
        <v>216727</v>
      </c>
      <c r="K48" s="73"/>
      <c r="L48" s="71">
        <v>218612</v>
      </c>
      <c r="M48" s="73"/>
      <c r="N48" s="71">
        <v>221262</v>
      </c>
      <c r="O48" s="73"/>
      <c r="P48" s="71">
        <v>223781</v>
      </c>
      <c r="Q48" s="73"/>
      <c r="R48" s="71">
        <v>226069</v>
      </c>
      <c r="S48" s="27"/>
    </row>
    <row r="49" spans="1:19" s="47" customFormat="1" ht="32.25" customHeight="1" x14ac:dyDescent="0.25">
      <c r="A49" s="49"/>
      <c r="B49" s="58"/>
      <c r="C49" s="58"/>
      <c r="D49" s="16"/>
      <c r="E49" s="82" t="s">
        <v>197</v>
      </c>
      <c r="F49" s="70">
        <v>22.86</v>
      </c>
      <c r="G49" s="69">
        <v>21.32</v>
      </c>
      <c r="H49" s="46">
        <v>21.32</v>
      </c>
      <c r="I49" s="27"/>
      <c r="J49" s="69">
        <v>21.32</v>
      </c>
      <c r="K49" s="27"/>
      <c r="L49" s="31">
        <v>20.58</v>
      </c>
      <c r="M49" s="27"/>
      <c r="N49" s="31">
        <v>20.48</v>
      </c>
      <c r="O49" s="27"/>
      <c r="P49" s="31">
        <v>20.260000000000002</v>
      </c>
      <c r="Q49" s="27"/>
      <c r="R49" s="31">
        <v>20.22</v>
      </c>
      <c r="S49" s="27"/>
    </row>
    <row r="50" spans="1:19" s="47" customFormat="1" ht="35.25" customHeight="1" x14ac:dyDescent="0.25">
      <c r="A50" s="49"/>
      <c r="B50" s="58"/>
      <c r="C50" s="58"/>
      <c r="D50" s="16"/>
      <c r="E50" s="82" t="s">
        <v>198</v>
      </c>
      <c r="F50" s="45">
        <v>11.3</v>
      </c>
      <c r="G50" s="69">
        <v>8.0500000000000007</v>
      </c>
      <c r="H50" s="46">
        <v>8.0500000000000007</v>
      </c>
      <c r="I50" s="27"/>
      <c r="J50" s="69">
        <v>8.0500000000000007</v>
      </c>
      <c r="K50" s="27"/>
      <c r="L50" s="31">
        <v>7.87</v>
      </c>
      <c r="M50" s="27"/>
      <c r="N50" s="31">
        <v>7.15</v>
      </c>
      <c r="O50" s="27"/>
      <c r="P50" s="31">
        <v>7.24</v>
      </c>
      <c r="Q50" s="27"/>
      <c r="R50" s="31">
        <v>7.23</v>
      </c>
      <c r="S50" s="27"/>
    </row>
    <row r="51" spans="1:19" s="47" customFormat="1" ht="36.75" customHeight="1" x14ac:dyDescent="0.25">
      <c r="A51" s="49"/>
      <c r="B51" s="58"/>
      <c r="C51" s="58"/>
      <c r="D51" s="16"/>
      <c r="E51" s="82" t="s">
        <v>199</v>
      </c>
      <c r="F51" s="45">
        <v>17.329999999999998</v>
      </c>
      <c r="G51" s="69">
        <v>21.81</v>
      </c>
      <c r="H51" s="46">
        <v>21.81</v>
      </c>
      <c r="I51" s="27"/>
      <c r="J51" s="69">
        <v>21.81</v>
      </c>
      <c r="K51" s="27"/>
      <c r="L51" s="31">
        <v>22.01</v>
      </c>
      <c r="M51" s="27"/>
      <c r="N51" s="31">
        <v>23.16</v>
      </c>
      <c r="O51" s="27"/>
      <c r="P51" s="31">
        <v>23.17</v>
      </c>
      <c r="Q51" s="27"/>
      <c r="R51" s="31">
        <v>23.19</v>
      </c>
      <c r="S51" s="27"/>
    </row>
    <row r="52" spans="1:19" s="47" customFormat="1" ht="33" customHeight="1" x14ac:dyDescent="0.25">
      <c r="A52" s="49"/>
      <c r="B52" s="58"/>
      <c r="C52" s="58"/>
      <c r="D52" s="16"/>
      <c r="E52" s="82" t="s">
        <v>200</v>
      </c>
      <c r="F52" s="45">
        <v>45.38</v>
      </c>
      <c r="G52" s="69">
        <v>45.57</v>
      </c>
      <c r="H52" s="46">
        <v>45.57</v>
      </c>
      <c r="I52" s="27"/>
      <c r="J52" s="69">
        <v>45.57</v>
      </c>
      <c r="K52" s="27"/>
      <c r="L52" s="31">
        <v>44.93</v>
      </c>
      <c r="M52" s="27"/>
      <c r="N52" s="31">
        <v>45.23</v>
      </c>
      <c r="O52" s="27"/>
      <c r="P52" s="31">
        <v>45.21</v>
      </c>
      <c r="Q52" s="27"/>
      <c r="R52" s="31">
        <v>45.22</v>
      </c>
      <c r="S52" s="27"/>
    </row>
    <row r="53" spans="1:19" ht="36" customHeight="1" x14ac:dyDescent="0.25">
      <c r="A53" s="93" t="s">
        <v>254</v>
      </c>
      <c r="B53" s="90" t="s">
        <v>181</v>
      </c>
      <c r="C53" s="90" t="s">
        <v>182</v>
      </c>
      <c r="D53" s="16"/>
      <c r="E53" s="82" t="s">
        <v>201</v>
      </c>
      <c r="F53" s="30">
        <v>3.11</v>
      </c>
      <c r="G53" s="69">
        <v>3.23</v>
      </c>
      <c r="H53" s="1">
        <v>3.23</v>
      </c>
      <c r="I53" s="27"/>
      <c r="J53" s="69">
        <v>3.23</v>
      </c>
      <c r="K53" s="27">
        <f t="shared" ref="K53:K106" si="11">I53*10/100+I53</f>
        <v>0</v>
      </c>
      <c r="L53" s="1">
        <v>3.61</v>
      </c>
      <c r="M53" s="27">
        <f>K53*10/100+K53</f>
        <v>0</v>
      </c>
      <c r="N53" s="1">
        <v>3.98</v>
      </c>
      <c r="O53" s="27">
        <f t="shared" si="0"/>
        <v>0</v>
      </c>
      <c r="P53" s="1">
        <v>4.12</v>
      </c>
      <c r="Q53" s="27">
        <f t="shared" si="1"/>
        <v>0</v>
      </c>
      <c r="R53" s="1">
        <v>4.1399999999999997</v>
      </c>
      <c r="S53" s="29">
        <f t="shared" si="2"/>
        <v>0</v>
      </c>
    </row>
    <row r="54" spans="1:19" s="47" customFormat="1" ht="46.5" customHeight="1" x14ac:dyDescent="0.25">
      <c r="A54" s="94"/>
      <c r="B54" s="91"/>
      <c r="C54" s="91"/>
      <c r="D54" s="16"/>
      <c r="E54" s="82" t="s">
        <v>202</v>
      </c>
      <c r="F54" s="66">
        <v>0.04</v>
      </c>
      <c r="G54" s="68">
        <v>0.04</v>
      </c>
      <c r="H54" s="67">
        <v>3.245E-2</v>
      </c>
      <c r="I54" s="27"/>
      <c r="J54" s="67">
        <v>3.1E-2</v>
      </c>
      <c r="K54" s="27"/>
      <c r="L54" s="68">
        <v>0.03</v>
      </c>
      <c r="M54" s="27"/>
      <c r="N54" s="67">
        <v>2.8000000000000001E-2</v>
      </c>
      <c r="O54" s="27"/>
      <c r="P54" s="67">
        <v>2.7E-2</v>
      </c>
      <c r="Q54" s="27"/>
      <c r="R54" s="67">
        <v>2.5999999999999999E-2</v>
      </c>
      <c r="S54" s="29"/>
    </row>
    <row r="55" spans="1:19" s="47" customFormat="1" ht="50.25" customHeight="1" x14ac:dyDescent="0.25">
      <c r="A55" s="94"/>
      <c r="B55" s="91"/>
      <c r="C55" s="91"/>
      <c r="D55" s="16"/>
      <c r="E55" s="82" t="s">
        <v>203</v>
      </c>
      <c r="F55" s="45" t="s">
        <v>245</v>
      </c>
      <c r="G55" s="68">
        <v>0.84</v>
      </c>
      <c r="H55" s="68">
        <v>0.83</v>
      </c>
      <c r="I55" s="27"/>
      <c r="J55" s="67">
        <v>0.83199999999999996</v>
      </c>
      <c r="K55" s="27"/>
      <c r="L55" s="67">
        <v>0.83399999999999996</v>
      </c>
      <c r="M55" s="27"/>
      <c r="N55" s="67">
        <v>0.83599999999999997</v>
      </c>
      <c r="O55" s="27"/>
      <c r="P55" s="67">
        <v>0.83799999999999997</v>
      </c>
      <c r="Q55" s="27"/>
      <c r="R55" s="68">
        <v>0.84</v>
      </c>
      <c r="S55" s="29"/>
    </row>
    <row r="56" spans="1:19" s="47" customFormat="1" ht="69.75" customHeight="1" x14ac:dyDescent="0.25">
      <c r="A56" s="94"/>
      <c r="B56" s="91"/>
      <c r="C56" s="91"/>
      <c r="D56" s="16"/>
      <c r="E56" s="82" t="s">
        <v>204</v>
      </c>
      <c r="F56" s="45" t="s">
        <v>246</v>
      </c>
      <c r="G56" s="68">
        <v>7.0000000000000007E-2</v>
      </c>
      <c r="H56" s="68">
        <v>0.06</v>
      </c>
      <c r="I56" s="27"/>
      <c r="J56" s="67">
        <v>5.7000000000000002E-2</v>
      </c>
      <c r="K56" s="27"/>
      <c r="L56" s="67">
        <v>5.5E-2</v>
      </c>
      <c r="M56" s="27"/>
      <c r="N56" s="67">
        <v>5.2999999999999999E-2</v>
      </c>
      <c r="O56" s="27"/>
      <c r="P56" s="67">
        <v>5.0999999999999997E-2</v>
      </c>
      <c r="Q56" s="27"/>
      <c r="R56" s="67">
        <v>5.0500000000000003E-2</v>
      </c>
      <c r="S56" s="29"/>
    </row>
    <row r="57" spans="1:19" s="47" customFormat="1" ht="39.75" customHeight="1" x14ac:dyDescent="0.25">
      <c r="A57" s="94"/>
      <c r="B57" s="91"/>
      <c r="C57" s="91"/>
      <c r="D57" s="16"/>
      <c r="E57" s="82" t="s">
        <v>205</v>
      </c>
      <c r="F57" s="45" t="s">
        <v>248</v>
      </c>
      <c r="G57" s="46" t="s">
        <v>249</v>
      </c>
      <c r="H57" s="68">
        <v>0.81</v>
      </c>
      <c r="I57" s="27"/>
      <c r="J57" s="67">
        <v>0.8105</v>
      </c>
      <c r="K57" s="27"/>
      <c r="L57" s="67">
        <v>0.81100000000000005</v>
      </c>
      <c r="M57" s="27"/>
      <c r="N57" s="67">
        <v>0.81159999999999999</v>
      </c>
      <c r="O57" s="27"/>
      <c r="P57" s="67">
        <v>0.81189999999999996</v>
      </c>
      <c r="Q57" s="27"/>
      <c r="R57" s="67">
        <v>0.8125</v>
      </c>
      <c r="S57" s="29"/>
    </row>
    <row r="58" spans="1:19" s="47" customFormat="1" ht="83.25" customHeight="1" x14ac:dyDescent="0.25">
      <c r="A58" s="94"/>
      <c r="B58" s="91"/>
      <c r="C58" s="91"/>
      <c r="D58" s="16"/>
      <c r="E58" s="82" t="s">
        <v>206</v>
      </c>
      <c r="F58" s="45" t="s">
        <v>247</v>
      </c>
      <c r="G58" s="46" t="s">
        <v>250</v>
      </c>
      <c r="H58" s="68">
        <v>0.85</v>
      </c>
      <c r="I58" s="27"/>
      <c r="J58" s="67">
        <v>0.85499999999999998</v>
      </c>
      <c r="K58" s="27"/>
      <c r="L58" s="67">
        <v>0.85599999999999998</v>
      </c>
      <c r="M58" s="27"/>
      <c r="N58" s="46">
        <v>85.75</v>
      </c>
      <c r="O58" s="27"/>
      <c r="P58" s="67">
        <v>0.85799999999999998</v>
      </c>
      <c r="Q58" s="27"/>
      <c r="R58" s="68">
        <v>0.86</v>
      </c>
      <c r="S58" s="29"/>
    </row>
    <row r="59" spans="1:19" s="47" customFormat="1" ht="73.5" customHeight="1" x14ac:dyDescent="0.25">
      <c r="A59" s="94"/>
      <c r="B59" s="91"/>
      <c r="C59" s="91"/>
      <c r="D59" s="16"/>
      <c r="E59" s="82" t="s">
        <v>207</v>
      </c>
      <c r="F59" s="75">
        <v>4.5833333333333337E-2</v>
      </c>
      <c r="G59" s="76" t="s">
        <v>262</v>
      </c>
      <c r="H59" s="76">
        <v>4.5833333333333337E-2</v>
      </c>
      <c r="I59" s="27"/>
      <c r="J59" s="76">
        <v>4.5138888888888888E-2</v>
      </c>
      <c r="K59" s="27"/>
      <c r="L59" s="76">
        <v>4.4444444444444446E-2</v>
      </c>
      <c r="M59" s="27"/>
      <c r="N59" s="76">
        <v>4.4444444444444446E-2</v>
      </c>
      <c r="O59" s="27"/>
      <c r="P59" s="76">
        <v>4.4444444444444446E-2</v>
      </c>
      <c r="Q59" s="27"/>
      <c r="R59" s="76">
        <v>4.3055555555555562E-2</v>
      </c>
      <c r="S59" s="29"/>
    </row>
    <row r="60" spans="1:19" s="47" customFormat="1" ht="51" customHeight="1" x14ac:dyDescent="0.25">
      <c r="A60" s="94"/>
      <c r="B60" s="91"/>
      <c r="C60" s="91"/>
      <c r="D60" s="16"/>
      <c r="E60" s="82" t="s">
        <v>208</v>
      </c>
      <c r="F60" s="66">
        <v>1</v>
      </c>
      <c r="G60" s="66">
        <v>1</v>
      </c>
      <c r="H60" s="66">
        <v>1</v>
      </c>
      <c r="I60" s="66"/>
      <c r="J60" s="66">
        <v>1</v>
      </c>
      <c r="K60" s="27"/>
      <c r="L60" s="66">
        <v>1</v>
      </c>
      <c r="M60" s="27"/>
      <c r="N60" s="66">
        <v>1</v>
      </c>
      <c r="O60" s="27"/>
      <c r="P60" s="66">
        <v>1</v>
      </c>
      <c r="Q60" s="27"/>
      <c r="R60" s="66">
        <v>1</v>
      </c>
      <c r="S60" s="29"/>
    </row>
    <row r="61" spans="1:19" s="47" customFormat="1" ht="48.75" customHeight="1" x14ac:dyDescent="0.25">
      <c r="A61" s="94"/>
      <c r="B61" s="91"/>
      <c r="C61" s="91"/>
      <c r="D61" s="16"/>
      <c r="E61" s="82" t="s">
        <v>209</v>
      </c>
      <c r="F61" s="45" t="s">
        <v>252</v>
      </c>
      <c r="G61" s="45" t="s">
        <v>253</v>
      </c>
      <c r="H61" s="45" t="s">
        <v>252</v>
      </c>
      <c r="I61" s="27"/>
      <c r="J61" s="77">
        <v>6.4999999999999997E-3</v>
      </c>
      <c r="K61" s="27"/>
      <c r="L61" s="67">
        <v>6.4000000000000003E-3</v>
      </c>
      <c r="M61" s="27"/>
      <c r="N61" s="67">
        <v>6.3E-3</v>
      </c>
      <c r="O61" s="27"/>
      <c r="P61" s="67">
        <v>6.1999999999999998E-3</v>
      </c>
      <c r="Q61" s="27"/>
      <c r="R61" s="67">
        <v>6.0000000000000001E-3</v>
      </c>
      <c r="S61" s="29"/>
    </row>
    <row r="62" spans="1:19" s="47" customFormat="1" ht="36" customHeight="1" x14ac:dyDescent="0.25">
      <c r="A62" s="94"/>
      <c r="B62" s="91"/>
      <c r="C62" s="91"/>
      <c r="D62" s="16"/>
      <c r="E62" s="85" t="s">
        <v>210</v>
      </c>
      <c r="F62" s="45">
        <v>19428</v>
      </c>
      <c r="G62" s="46">
        <v>17274</v>
      </c>
      <c r="H62" s="46">
        <v>14073</v>
      </c>
      <c r="I62" s="27"/>
      <c r="J62" s="46">
        <v>14065</v>
      </c>
      <c r="K62" s="27"/>
      <c r="L62" s="46">
        <v>14059</v>
      </c>
      <c r="M62" s="27"/>
      <c r="N62" s="46">
        <v>14057</v>
      </c>
      <c r="O62" s="27"/>
      <c r="P62" s="46">
        <v>14055</v>
      </c>
      <c r="Q62" s="27"/>
      <c r="R62" s="46">
        <v>14050</v>
      </c>
      <c r="S62" s="29"/>
    </row>
    <row r="63" spans="1:19" s="47" customFormat="1" ht="38.25" customHeight="1" x14ac:dyDescent="0.25">
      <c r="A63" s="94"/>
      <c r="B63" s="91"/>
      <c r="C63" s="91"/>
      <c r="D63" s="16"/>
      <c r="E63" s="85" t="s">
        <v>211</v>
      </c>
      <c r="F63" s="45" t="s">
        <v>251</v>
      </c>
      <c r="G63" s="68">
        <v>0.03</v>
      </c>
      <c r="H63" s="68">
        <v>0.03</v>
      </c>
      <c r="I63" s="27"/>
      <c r="J63" s="46">
        <v>3.2</v>
      </c>
      <c r="K63" s="27"/>
      <c r="L63" s="46">
        <v>3.3</v>
      </c>
      <c r="M63" s="27"/>
      <c r="N63" s="46">
        <v>3.34</v>
      </c>
      <c r="O63" s="27"/>
      <c r="P63" s="46">
        <v>3.54</v>
      </c>
      <c r="Q63" s="27"/>
      <c r="R63" s="46">
        <v>3.55</v>
      </c>
      <c r="S63" s="29"/>
    </row>
    <row r="64" spans="1:19" ht="52.5" customHeight="1" x14ac:dyDescent="0.25">
      <c r="A64" s="95"/>
      <c r="B64" s="91"/>
      <c r="C64" s="91"/>
      <c r="D64" s="17" t="s">
        <v>195</v>
      </c>
      <c r="E64" s="17" t="s">
        <v>71</v>
      </c>
      <c r="F64" s="31" t="s">
        <v>118</v>
      </c>
      <c r="G64" s="31" t="s">
        <v>118</v>
      </c>
      <c r="H64" s="31" t="s">
        <v>118</v>
      </c>
      <c r="I64" s="27">
        <v>24850000</v>
      </c>
      <c r="J64" s="31" t="s">
        <v>118</v>
      </c>
      <c r="K64" s="32">
        <v>30000000</v>
      </c>
      <c r="L64" s="31" t="s">
        <v>118</v>
      </c>
      <c r="M64" s="27">
        <f>K64*30/100+K64</f>
        <v>39000000</v>
      </c>
      <c r="N64" s="31" t="s">
        <v>118</v>
      </c>
      <c r="O64" s="27">
        <f>M64*30/100+M64</f>
        <v>50700000</v>
      </c>
      <c r="P64" s="31" t="s">
        <v>118</v>
      </c>
      <c r="Q64" s="27">
        <f>O64*30/100+O64</f>
        <v>65910000</v>
      </c>
      <c r="R64" s="31" t="s">
        <v>118</v>
      </c>
      <c r="S64" s="27">
        <f>Q64*30/100+Q64</f>
        <v>85683000</v>
      </c>
    </row>
    <row r="65" spans="1:19" ht="85.5" customHeight="1" x14ac:dyDescent="0.25">
      <c r="A65" s="95"/>
      <c r="B65" s="91"/>
      <c r="C65" s="91"/>
      <c r="D65" s="4" t="s">
        <v>212</v>
      </c>
      <c r="E65" s="4" t="s">
        <v>166</v>
      </c>
      <c r="F65" s="31" t="s">
        <v>119</v>
      </c>
      <c r="G65" s="31" t="s">
        <v>119</v>
      </c>
      <c r="H65" s="31" t="s">
        <v>119</v>
      </c>
      <c r="I65" s="27">
        <v>59823000</v>
      </c>
      <c r="J65" s="31" t="s">
        <v>119</v>
      </c>
      <c r="K65" s="33">
        <v>114999920</v>
      </c>
      <c r="L65" s="31" t="s">
        <v>119</v>
      </c>
      <c r="M65" s="27">
        <f>K65*20/100+K65</f>
        <v>137999904</v>
      </c>
      <c r="N65" s="31" t="s">
        <v>119</v>
      </c>
      <c r="O65" s="27">
        <f>M65*20/100+M65</f>
        <v>165599884.80000001</v>
      </c>
      <c r="P65" s="31" t="s">
        <v>119</v>
      </c>
      <c r="Q65" s="27">
        <f>O65*20/100+O65</f>
        <v>198719861.76000002</v>
      </c>
      <c r="R65" s="31" t="s">
        <v>119</v>
      </c>
      <c r="S65" s="27">
        <f>Q65*20/100+Q65</f>
        <v>238463834.11200002</v>
      </c>
    </row>
    <row r="66" spans="1:19" ht="114.75" customHeight="1" x14ac:dyDescent="0.25">
      <c r="A66" s="96"/>
      <c r="B66" s="92"/>
      <c r="C66" s="92"/>
      <c r="D66" s="4" t="s">
        <v>213</v>
      </c>
      <c r="E66" s="12" t="s">
        <v>72</v>
      </c>
      <c r="F66" s="31" t="s">
        <v>120</v>
      </c>
      <c r="G66" s="31" t="s">
        <v>120</v>
      </c>
      <c r="H66" s="31" t="s">
        <v>120</v>
      </c>
      <c r="I66" s="27">
        <v>44999000</v>
      </c>
      <c r="J66" s="31" t="s">
        <v>120</v>
      </c>
      <c r="K66" s="27">
        <v>70000000</v>
      </c>
      <c r="L66" s="31" t="s">
        <v>120</v>
      </c>
      <c r="M66" s="27">
        <f>K66*20/100+K66</f>
        <v>84000000</v>
      </c>
      <c r="N66" s="31" t="s">
        <v>120</v>
      </c>
      <c r="O66" s="27">
        <f>M66*20/100+M66</f>
        <v>100800000</v>
      </c>
      <c r="P66" s="31" t="s">
        <v>120</v>
      </c>
      <c r="Q66" s="27">
        <f>O66*20/100+O66</f>
        <v>120960000</v>
      </c>
      <c r="R66" s="31" t="s">
        <v>120</v>
      </c>
      <c r="S66" s="27">
        <f>Q66*20/100+Q66</f>
        <v>145152000</v>
      </c>
    </row>
    <row r="67" spans="1:19" ht="23.25" customHeight="1" x14ac:dyDescent="0.25">
      <c r="A67" s="107" t="s">
        <v>172</v>
      </c>
      <c r="B67" s="103" t="s">
        <v>3</v>
      </c>
      <c r="C67" s="103" t="s">
        <v>4</v>
      </c>
      <c r="D67" s="108" t="s">
        <v>5</v>
      </c>
      <c r="E67" s="109" t="s">
        <v>6</v>
      </c>
      <c r="F67" s="116" t="s">
        <v>7</v>
      </c>
      <c r="G67" s="112" t="s">
        <v>12</v>
      </c>
      <c r="H67" s="112"/>
      <c r="I67" s="112"/>
      <c r="J67" s="112"/>
      <c r="K67" s="112"/>
      <c r="L67" s="112"/>
      <c r="M67" s="112"/>
      <c r="N67" s="112"/>
      <c r="O67" s="112"/>
      <c r="P67" s="112"/>
      <c r="Q67" s="112"/>
      <c r="R67" s="112"/>
      <c r="S67" s="112"/>
    </row>
    <row r="68" spans="1:19" ht="19.5" customHeight="1" x14ac:dyDescent="0.25">
      <c r="A68" s="107"/>
      <c r="B68" s="103"/>
      <c r="C68" s="103"/>
      <c r="D68" s="108"/>
      <c r="E68" s="110"/>
      <c r="F68" s="116"/>
      <c r="G68" s="113" t="s">
        <v>138</v>
      </c>
      <c r="H68" s="113"/>
      <c r="I68" s="113"/>
      <c r="J68" s="114" t="s">
        <v>188</v>
      </c>
      <c r="K68" s="115"/>
      <c r="L68" s="113">
        <v>2015</v>
      </c>
      <c r="M68" s="113"/>
      <c r="N68" s="41">
        <v>2016</v>
      </c>
      <c r="O68" s="27"/>
      <c r="P68" s="41">
        <v>2017</v>
      </c>
      <c r="Q68" s="27"/>
      <c r="R68" s="42">
        <v>2018</v>
      </c>
      <c r="S68" s="29"/>
    </row>
    <row r="69" spans="1:19" ht="25.5" customHeight="1" x14ac:dyDescent="0.25">
      <c r="A69" s="107"/>
      <c r="B69" s="103"/>
      <c r="C69" s="103"/>
      <c r="D69" s="108"/>
      <c r="E69" s="111"/>
      <c r="F69" s="116"/>
      <c r="G69" s="41" t="s">
        <v>9</v>
      </c>
      <c r="H69" s="40" t="s">
        <v>10</v>
      </c>
      <c r="I69" s="27" t="s">
        <v>11</v>
      </c>
      <c r="J69" s="41" t="s">
        <v>9</v>
      </c>
      <c r="K69" s="27" t="s">
        <v>11</v>
      </c>
      <c r="L69" s="41" t="s">
        <v>9</v>
      </c>
      <c r="M69" s="27" t="s">
        <v>11</v>
      </c>
      <c r="N69" s="41" t="s">
        <v>9</v>
      </c>
      <c r="O69" s="27" t="s">
        <v>11</v>
      </c>
      <c r="P69" s="41" t="s">
        <v>9</v>
      </c>
      <c r="Q69" s="27" t="s">
        <v>11</v>
      </c>
      <c r="R69" s="41" t="s">
        <v>9</v>
      </c>
      <c r="S69" s="29" t="s">
        <v>11</v>
      </c>
    </row>
    <row r="70" spans="1:19" ht="12" x14ac:dyDescent="0.25">
      <c r="A70" s="48">
        <v>1</v>
      </c>
      <c r="B70" s="42">
        <v>2</v>
      </c>
      <c r="C70" s="42">
        <v>3</v>
      </c>
      <c r="D70" s="48">
        <v>4</v>
      </c>
      <c r="E70" s="43">
        <v>5</v>
      </c>
      <c r="F70" s="42">
        <v>6</v>
      </c>
      <c r="G70" s="48">
        <v>7</v>
      </c>
      <c r="H70" s="42">
        <v>8</v>
      </c>
      <c r="I70" s="42">
        <v>9</v>
      </c>
      <c r="J70" s="48">
        <v>10</v>
      </c>
      <c r="K70" s="42">
        <v>11</v>
      </c>
      <c r="L70" s="42">
        <v>12</v>
      </c>
      <c r="M70" s="48">
        <v>13</v>
      </c>
      <c r="N70" s="42">
        <v>14</v>
      </c>
      <c r="O70" s="42">
        <v>15</v>
      </c>
      <c r="P70" s="48">
        <v>16</v>
      </c>
      <c r="Q70" s="42">
        <v>17</v>
      </c>
      <c r="R70" s="42">
        <v>18</v>
      </c>
      <c r="S70" s="48">
        <v>19</v>
      </c>
    </row>
    <row r="71" spans="1:19" ht="261" customHeight="1" x14ac:dyDescent="0.25">
      <c r="A71" s="100" t="s">
        <v>254</v>
      </c>
      <c r="B71" s="97" t="s">
        <v>181</v>
      </c>
      <c r="C71" s="97" t="s">
        <v>182</v>
      </c>
      <c r="D71" s="4" t="s">
        <v>214</v>
      </c>
      <c r="E71" s="4" t="s">
        <v>121</v>
      </c>
      <c r="F71" s="31" t="s">
        <v>122</v>
      </c>
      <c r="G71" s="30" t="s">
        <v>152</v>
      </c>
      <c r="H71" s="30" t="s">
        <v>152</v>
      </c>
      <c r="I71" s="27">
        <v>960680000</v>
      </c>
      <c r="J71" s="30" t="s">
        <v>167</v>
      </c>
      <c r="K71" s="27">
        <v>1017264500</v>
      </c>
      <c r="L71" s="30" t="s">
        <v>167</v>
      </c>
      <c r="M71" s="27">
        <v>1017264500</v>
      </c>
      <c r="N71" s="30" t="s">
        <v>168</v>
      </c>
      <c r="O71" s="27">
        <v>1017264500</v>
      </c>
      <c r="P71" s="30" t="s">
        <v>168</v>
      </c>
      <c r="Q71" s="27">
        <v>1017264500</v>
      </c>
      <c r="R71" s="30" t="s">
        <v>169</v>
      </c>
      <c r="S71" s="27">
        <v>1017264500</v>
      </c>
    </row>
    <row r="72" spans="1:19" ht="149.25" customHeight="1" x14ac:dyDescent="0.25">
      <c r="A72" s="101"/>
      <c r="B72" s="98"/>
      <c r="C72" s="98"/>
      <c r="D72" s="4" t="s">
        <v>215</v>
      </c>
      <c r="E72" s="4" t="s">
        <v>121</v>
      </c>
      <c r="F72" s="31" t="s">
        <v>151</v>
      </c>
      <c r="G72" s="30" t="s">
        <v>153</v>
      </c>
      <c r="H72" s="30" t="s">
        <v>153</v>
      </c>
      <c r="I72" s="27">
        <v>124284000</v>
      </c>
      <c r="J72" s="30" t="s">
        <v>170</v>
      </c>
      <c r="K72" s="34">
        <v>139105500</v>
      </c>
      <c r="L72" s="30" t="s">
        <v>171</v>
      </c>
      <c r="M72" s="34">
        <v>139105500</v>
      </c>
      <c r="N72" s="30" t="s">
        <v>170</v>
      </c>
      <c r="O72" s="34">
        <v>139105500</v>
      </c>
      <c r="P72" s="30" t="s">
        <v>170</v>
      </c>
      <c r="Q72" s="34">
        <v>139105500</v>
      </c>
      <c r="R72" s="30" t="s">
        <v>170</v>
      </c>
      <c r="S72" s="34">
        <v>139105500</v>
      </c>
    </row>
    <row r="73" spans="1:19" ht="69.75" customHeight="1" x14ac:dyDescent="0.25">
      <c r="A73" s="102"/>
      <c r="B73" s="99"/>
      <c r="C73" s="99"/>
      <c r="D73" s="4" t="s">
        <v>216</v>
      </c>
      <c r="E73" s="4" t="s">
        <v>126</v>
      </c>
      <c r="F73" s="31" t="s">
        <v>125</v>
      </c>
      <c r="G73" s="1" t="s">
        <v>97</v>
      </c>
      <c r="H73" s="1" t="s">
        <v>97</v>
      </c>
      <c r="I73" s="27" t="s">
        <v>97</v>
      </c>
      <c r="J73" s="1" t="s">
        <v>97</v>
      </c>
      <c r="K73" s="1" t="s">
        <v>97</v>
      </c>
      <c r="L73" s="1" t="s">
        <v>97</v>
      </c>
      <c r="M73" s="1" t="s">
        <v>97</v>
      </c>
      <c r="N73" s="1" t="s">
        <v>97</v>
      </c>
      <c r="O73" s="1" t="s">
        <v>97</v>
      </c>
      <c r="P73" s="1" t="s">
        <v>97</v>
      </c>
      <c r="Q73" s="1" t="s">
        <v>97</v>
      </c>
      <c r="R73" s="1" t="s">
        <v>97</v>
      </c>
      <c r="S73" s="1" t="s">
        <v>97</v>
      </c>
    </row>
    <row r="74" spans="1:19" ht="23.25" customHeight="1" x14ac:dyDescent="0.25">
      <c r="A74" s="107" t="s">
        <v>172</v>
      </c>
      <c r="B74" s="103" t="s">
        <v>3</v>
      </c>
      <c r="C74" s="103" t="s">
        <v>4</v>
      </c>
      <c r="D74" s="108" t="s">
        <v>5</v>
      </c>
      <c r="E74" s="108" t="s">
        <v>6</v>
      </c>
      <c r="F74" s="116" t="s">
        <v>7</v>
      </c>
      <c r="G74" s="112" t="s">
        <v>12</v>
      </c>
      <c r="H74" s="112"/>
      <c r="I74" s="112"/>
      <c r="J74" s="112"/>
      <c r="K74" s="112"/>
      <c r="L74" s="112"/>
      <c r="M74" s="112"/>
      <c r="N74" s="112"/>
      <c r="O74" s="112"/>
      <c r="P74" s="112"/>
      <c r="Q74" s="112"/>
      <c r="R74" s="112"/>
      <c r="S74" s="112"/>
    </row>
    <row r="75" spans="1:19" ht="19.5" customHeight="1" x14ac:dyDescent="0.25">
      <c r="A75" s="107"/>
      <c r="B75" s="103"/>
      <c r="C75" s="103"/>
      <c r="D75" s="108"/>
      <c r="E75" s="108"/>
      <c r="F75" s="116"/>
      <c r="G75" s="113" t="s">
        <v>138</v>
      </c>
      <c r="H75" s="113"/>
      <c r="I75" s="113"/>
      <c r="J75" s="114" t="s">
        <v>188</v>
      </c>
      <c r="K75" s="115"/>
      <c r="L75" s="113">
        <v>2015</v>
      </c>
      <c r="M75" s="113"/>
      <c r="N75" s="41">
        <v>2016</v>
      </c>
      <c r="O75" s="27"/>
      <c r="P75" s="41">
        <v>2017</v>
      </c>
      <c r="Q75" s="27"/>
      <c r="R75" s="42">
        <v>2018</v>
      </c>
      <c r="S75" s="29"/>
    </row>
    <row r="76" spans="1:19" ht="25.5" customHeight="1" x14ac:dyDescent="0.25">
      <c r="A76" s="107"/>
      <c r="B76" s="103"/>
      <c r="C76" s="103"/>
      <c r="D76" s="108"/>
      <c r="E76" s="108"/>
      <c r="F76" s="116"/>
      <c r="G76" s="41" t="s">
        <v>9</v>
      </c>
      <c r="H76" s="40" t="s">
        <v>10</v>
      </c>
      <c r="I76" s="27" t="s">
        <v>11</v>
      </c>
      <c r="J76" s="41" t="s">
        <v>9</v>
      </c>
      <c r="K76" s="27" t="s">
        <v>11</v>
      </c>
      <c r="L76" s="41" t="s">
        <v>9</v>
      </c>
      <c r="M76" s="27" t="s">
        <v>11</v>
      </c>
      <c r="N76" s="41" t="s">
        <v>9</v>
      </c>
      <c r="O76" s="27" t="s">
        <v>11</v>
      </c>
      <c r="P76" s="41" t="s">
        <v>9</v>
      </c>
      <c r="Q76" s="27" t="s">
        <v>11</v>
      </c>
      <c r="R76" s="41" t="s">
        <v>9</v>
      </c>
      <c r="S76" s="29" t="s">
        <v>11</v>
      </c>
    </row>
    <row r="77" spans="1:19" ht="12" x14ac:dyDescent="0.25">
      <c r="A77" s="48">
        <v>1</v>
      </c>
      <c r="B77" s="42">
        <v>2</v>
      </c>
      <c r="C77" s="42">
        <v>3</v>
      </c>
      <c r="D77" s="48">
        <v>4</v>
      </c>
      <c r="E77" s="42">
        <v>5</v>
      </c>
      <c r="F77" s="42">
        <v>6</v>
      </c>
      <c r="G77" s="48">
        <v>7</v>
      </c>
      <c r="H77" s="42">
        <v>8</v>
      </c>
      <c r="I77" s="42">
        <v>9</v>
      </c>
      <c r="J77" s="48">
        <v>10</v>
      </c>
      <c r="K77" s="42">
        <v>11</v>
      </c>
      <c r="L77" s="42">
        <v>12</v>
      </c>
      <c r="M77" s="48">
        <v>13</v>
      </c>
      <c r="N77" s="42">
        <v>14</v>
      </c>
      <c r="O77" s="42">
        <v>15</v>
      </c>
      <c r="P77" s="48">
        <v>16</v>
      </c>
      <c r="Q77" s="42">
        <v>17</v>
      </c>
      <c r="R77" s="42">
        <v>18</v>
      </c>
      <c r="S77" s="48">
        <v>19</v>
      </c>
    </row>
    <row r="78" spans="1:19" s="47" customFormat="1" ht="114.75" customHeight="1" x14ac:dyDescent="0.25">
      <c r="A78" s="140" t="s">
        <v>187</v>
      </c>
      <c r="B78" s="141" t="s">
        <v>181</v>
      </c>
      <c r="C78" s="142"/>
      <c r="D78" s="4" t="s">
        <v>217</v>
      </c>
      <c r="E78" s="4" t="s">
        <v>126</v>
      </c>
      <c r="F78" s="31" t="s">
        <v>125</v>
      </c>
      <c r="G78" s="46" t="s">
        <v>97</v>
      </c>
      <c r="H78" s="46" t="s">
        <v>97</v>
      </c>
      <c r="I78" s="27" t="s">
        <v>97</v>
      </c>
      <c r="J78" s="46" t="s">
        <v>97</v>
      </c>
      <c r="K78" s="46" t="s">
        <v>97</v>
      </c>
      <c r="L78" s="46" t="s">
        <v>97</v>
      </c>
      <c r="M78" s="46" t="s">
        <v>97</v>
      </c>
      <c r="N78" s="46" t="s">
        <v>97</v>
      </c>
      <c r="O78" s="46" t="s">
        <v>97</v>
      </c>
      <c r="P78" s="46" t="s">
        <v>97</v>
      </c>
      <c r="Q78" s="46" t="s">
        <v>97</v>
      </c>
      <c r="R78" s="46" t="s">
        <v>97</v>
      </c>
      <c r="S78" s="46" t="s">
        <v>97</v>
      </c>
    </row>
    <row r="79" spans="1:19" s="47" customFormat="1" ht="67.5" customHeight="1" x14ac:dyDescent="0.25">
      <c r="A79" s="140"/>
      <c r="B79" s="141"/>
      <c r="C79" s="142"/>
      <c r="D79" s="4" t="s">
        <v>218</v>
      </c>
      <c r="E79" s="4" t="s">
        <v>73</v>
      </c>
      <c r="F79" s="31" t="s">
        <v>123</v>
      </c>
      <c r="G79" s="31" t="s">
        <v>123</v>
      </c>
      <c r="H79" s="31" t="s">
        <v>123</v>
      </c>
      <c r="I79" s="27">
        <v>4575000</v>
      </c>
      <c r="J79" s="31" t="s">
        <v>123</v>
      </c>
      <c r="K79" s="27">
        <v>5500000</v>
      </c>
      <c r="L79" s="31" t="s">
        <v>123</v>
      </c>
      <c r="M79" s="27">
        <f>K79*20/100+K79</f>
        <v>6600000</v>
      </c>
      <c r="N79" s="31" t="s">
        <v>123</v>
      </c>
      <c r="O79" s="27">
        <f>M79*20/100+M79</f>
        <v>7920000</v>
      </c>
      <c r="P79" s="31" t="s">
        <v>123</v>
      </c>
      <c r="Q79" s="27">
        <f>O79*20/100+O79</f>
        <v>9504000</v>
      </c>
      <c r="R79" s="31" t="s">
        <v>123</v>
      </c>
      <c r="S79" s="27">
        <f>Q79*20/100+Q79</f>
        <v>11404800</v>
      </c>
    </row>
    <row r="80" spans="1:19" s="47" customFormat="1" ht="66.75" customHeight="1" x14ac:dyDescent="0.25">
      <c r="A80" s="140"/>
      <c r="B80" s="141"/>
      <c r="C80" s="142"/>
      <c r="D80" s="4" t="s">
        <v>219</v>
      </c>
      <c r="E80" s="4" t="s">
        <v>74</v>
      </c>
      <c r="F80" s="31" t="s">
        <v>124</v>
      </c>
      <c r="G80" s="31" t="s">
        <v>124</v>
      </c>
      <c r="H80" s="31" t="s">
        <v>124</v>
      </c>
      <c r="I80" s="27">
        <v>8999950</v>
      </c>
      <c r="J80" s="31" t="s">
        <v>124</v>
      </c>
      <c r="K80" s="35">
        <v>9919960</v>
      </c>
      <c r="L80" s="31" t="s">
        <v>124</v>
      </c>
      <c r="M80" s="27">
        <f>K80*30/100+K80</f>
        <v>12895948</v>
      </c>
      <c r="N80" s="31" t="s">
        <v>124</v>
      </c>
      <c r="O80" s="27">
        <f>M80*30/100+M80</f>
        <v>16764732.4</v>
      </c>
      <c r="P80" s="31" t="s">
        <v>124</v>
      </c>
      <c r="Q80" s="27">
        <f>O80*30/100+O80</f>
        <v>21794152.120000001</v>
      </c>
      <c r="R80" s="31" t="s">
        <v>124</v>
      </c>
      <c r="S80" s="27">
        <f>Q80*30/100+Q80</f>
        <v>28332397.756000001</v>
      </c>
    </row>
    <row r="81" spans="1:19" s="47" customFormat="1" ht="93.75" customHeight="1" x14ac:dyDescent="0.25">
      <c r="A81" s="60"/>
      <c r="B81" s="59"/>
      <c r="C81" s="52"/>
      <c r="D81" s="4" t="s">
        <v>39</v>
      </c>
      <c r="E81" s="4" t="s">
        <v>77</v>
      </c>
      <c r="F81" s="31" t="s">
        <v>129</v>
      </c>
      <c r="G81" s="31" t="s">
        <v>129</v>
      </c>
      <c r="H81" s="31" t="s">
        <v>129</v>
      </c>
      <c r="I81" s="27">
        <v>23874950</v>
      </c>
      <c r="J81" s="31" t="s">
        <v>129</v>
      </c>
      <c r="K81" s="55">
        <v>29999980</v>
      </c>
      <c r="L81" s="31" t="s">
        <v>129</v>
      </c>
      <c r="M81" s="27">
        <f t="shared" ref="M81:M86" si="12">K81*10/100+K81</f>
        <v>32999978</v>
      </c>
      <c r="N81" s="31" t="s">
        <v>129</v>
      </c>
      <c r="O81" s="27">
        <f>M81*10/100+M81</f>
        <v>36299975.799999997</v>
      </c>
      <c r="P81" s="31" t="s">
        <v>129</v>
      </c>
      <c r="Q81" s="27">
        <f>O81*10/100+O81</f>
        <v>39929973.379999995</v>
      </c>
      <c r="R81" s="31" t="s">
        <v>129</v>
      </c>
      <c r="S81" s="29">
        <f>Q81*10/100+Q81</f>
        <v>43922970.717999995</v>
      </c>
    </row>
    <row r="82" spans="1:19" ht="51" customHeight="1" x14ac:dyDescent="0.25">
      <c r="A82" s="143"/>
      <c r="B82" s="143"/>
      <c r="C82" s="143"/>
      <c r="D82" s="5" t="s">
        <v>40</v>
      </c>
      <c r="E82" s="4" t="s">
        <v>78</v>
      </c>
      <c r="F82" s="31" t="s">
        <v>130</v>
      </c>
      <c r="G82" s="31" t="s">
        <v>130</v>
      </c>
      <c r="H82" s="31" t="s">
        <v>130</v>
      </c>
      <c r="I82" s="27">
        <v>42556000</v>
      </c>
      <c r="J82" s="31" t="s">
        <v>130</v>
      </c>
      <c r="K82" s="32">
        <v>42556000</v>
      </c>
      <c r="L82" s="31" t="s">
        <v>130</v>
      </c>
      <c r="M82" s="27">
        <f t="shared" si="12"/>
        <v>46811600</v>
      </c>
      <c r="N82" s="31" t="s">
        <v>130</v>
      </c>
      <c r="O82" s="27">
        <f>M82*10/100+M82</f>
        <v>51492760</v>
      </c>
      <c r="P82" s="31" t="s">
        <v>130</v>
      </c>
      <c r="Q82" s="27">
        <f>O82*10/100+O82</f>
        <v>56642036</v>
      </c>
      <c r="R82" s="31" t="s">
        <v>130</v>
      </c>
      <c r="S82" s="29">
        <f>Q82*10/100+Q82</f>
        <v>62306239.600000001</v>
      </c>
    </row>
    <row r="83" spans="1:19" ht="38.25" x14ac:dyDescent="0.25">
      <c r="A83" s="143"/>
      <c r="B83" s="143"/>
      <c r="C83" s="143"/>
      <c r="D83" s="4" t="s">
        <v>41</v>
      </c>
      <c r="E83" s="12" t="s">
        <v>94</v>
      </c>
      <c r="F83" s="30" t="s">
        <v>97</v>
      </c>
      <c r="G83" s="30" t="s">
        <v>97</v>
      </c>
      <c r="H83" s="30" t="s">
        <v>97</v>
      </c>
      <c r="I83" s="27" t="s">
        <v>97</v>
      </c>
      <c r="J83" s="30" t="s">
        <v>97</v>
      </c>
      <c r="K83" s="54">
        <v>99999800</v>
      </c>
      <c r="L83" s="30" t="s">
        <v>97</v>
      </c>
      <c r="M83" s="27">
        <f t="shared" si="12"/>
        <v>109999780</v>
      </c>
      <c r="N83" s="30" t="s">
        <v>97</v>
      </c>
      <c r="O83" s="27">
        <f>M83*10/100+M83</f>
        <v>120999758</v>
      </c>
      <c r="P83" s="30" t="s">
        <v>97</v>
      </c>
      <c r="Q83" s="27">
        <f>O83*10/100+O83</f>
        <v>133099733.8</v>
      </c>
      <c r="R83" s="30" t="s">
        <v>97</v>
      </c>
      <c r="S83" s="29">
        <f>Q83*10/100+Q83</f>
        <v>146409707.18000001</v>
      </c>
    </row>
    <row r="84" spans="1:19" s="47" customFormat="1" ht="56.25" customHeight="1" x14ac:dyDescent="0.25">
      <c r="A84" s="140"/>
      <c r="B84" s="141"/>
      <c r="C84" s="86" t="s">
        <v>183</v>
      </c>
      <c r="D84" s="11" t="s">
        <v>36</v>
      </c>
      <c r="E84" s="3" t="s">
        <v>263</v>
      </c>
      <c r="F84" s="87"/>
      <c r="G84" s="72"/>
      <c r="H84" s="88">
        <v>0.03</v>
      </c>
      <c r="I84" s="73"/>
      <c r="J84" s="88">
        <v>0.03</v>
      </c>
      <c r="K84" s="27">
        <f t="shared" si="11"/>
        <v>0</v>
      </c>
      <c r="L84" s="88">
        <v>0.03</v>
      </c>
      <c r="M84" s="73">
        <f t="shared" si="12"/>
        <v>0</v>
      </c>
      <c r="N84" s="88">
        <v>0.03</v>
      </c>
      <c r="O84" s="73">
        <f t="shared" si="0"/>
        <v>0</v>
      </c>
      <c r="P84" s="88">
        <v>0.03</v>
      </c>
      <c r="Q84" s="73">
        <f t="shared" si="1"/>
        <v>0</v>
      </c>
      <c r="R84" s="88">
        <v>0.03</v>
      </c>
      <c r="S84" s="29">
        <f t="shared" si="2"/>
        <v>0</v>
      </c>
    </row>
    <row r="85" spans="1:19" s="47" customFormat="1" ht="63.75" x14ac:dyDescent="0.25">
      <c r="A85" s="140"/>
      <c r="B85" s="141"/>
      <c r="C85" s="86"/>
      <c r="D85" s="4" t="s">
        <v>37</v>
      </c>
      <c r="E85" s="4" t="s">
        <v>75</v>
      </c>
      <c r="F85" s="31" t="s">
        <v>127</v>
      </c>
      <c r="G85" s="31" t="s">
        <v>154</v>
      </c>
      <c r="H85" s="31" t="s">
        <v>154</v>
      </c>
      <c r="I85" s="27">
        <v>119999890</v>
      </c>
      <c r="J85" s="31" t="s">
        <v>154</v>
      </c>
      <c r="K85" s="36">
        <v>124999920</v>
      </c>
      <c r="L85" s="31" t="s">
        <v>154</v>
      </c>
      <c r="M85" s="27">
        <f t="shared" si="12"/>
        <v>137499912</v>
      </c>
      <c r="N85" s="31" t="s">
        <v>154</v>
      </c>
      <c r="O85" s="27">
        <f t="shared" si="0"/>
        <v>151249903.19999999</v>
      </c>
      <c r="P85" s="31" t="s">
        <v>154</v>
      </c>
      <c r="Q85" s="27">
        <f t="shared" si="1"/>
        <v>166374893.51999998</v>
      </c>
      <c r="R85" s="31" t="s">
        <v>154</v>
      </c>
      <c r="S85" s="29">
        <f t="shared" si="2"/>
        <v>183012382.87199998</v>
      </c>
    </row>
    <row r="86" spans="1:19" s="47" customFormat="1" ht="25.5" x14ac:dyDescent="0.25">
      <c r="A86" s="140"/>
      <c r="B86" s="141"/>
      <c r="C86" s="86"/>
      <c r="D86" s="4" t="s">
        <v>38</v>
      </c>
      <c r="E86" s="4" t="s">
        <v>76</v>
      </c>
      <c r="F86" s="31" t="s">
        <v>128</v>
      </c>
      <c r="G86" s="31" t="s">
        <v>128</v>
      </c>
      <c r="H86" s="31" t="s">
        <v>128</v>
      </c>
      <c r="I86" s="27">
        <v>250000000</v>
      </c>
      <c r="J86" s="31" t="s">
        <v>128</v>
      </c>
      <c r="K86" s="36">
        <v>265000000</v>
      </c>
      <c r="L86" s="31" t="s">
        <v>128</v>
      </c>
      <c r="M86" s="27">
        <f t="shared" si="12"/>
        <v>291500000</v>
      </c>
      <c r="N86" s="31" t="s">
        <v>128</v>
      </c>
      <c r="O86" s="27">
        <f t="shared" si="0"/>
        <v>320650000</v>
      </c>
      <c r="P86" s="31" t="s">
        <v>128</v>
      </c>
      <c r="Q86" s="27">
        <f t="shared" si="1"/>
        <v>352715000</v>
      </c>
      <c r="R86" s="31" t="s">
        <v>128</v>
      </c>
      <c r="S86" s="29">
        <f t="shared" si="2"/>
        <v>387986500</v>
      </c>
    </row>
    <row r="87" spans="1:19" ht="23.25" customHeight="1" x14ac:dyDescent="0.25">
      <c r="A87" s="107" t="s">
        <v>254</v>
      </c>
      <c r="B87" s="103" t="s">
        <v>3</v>
      </c>
      <c r="C87" s="103" t="s">
        <v>4</v>
      </c>
      <c r="D87" s="108" t="s">
        <v>5</v>
      </c>
      <c r="E87" s="108" t="s">
        <v>6</v>
      </c>
      <c r="F87" s="116" t="s">
        <v>7</v>
      </c>
      <c r="G87" s="112" t="s">
        <v>12</v>
      </c>
      <c r="H87" s="112"/>
      <c r="I87" s="112"/>
      <c r="J87" s="112"/>
      <c r="K87" s="112"/>
      <c r="L87" s="112"/>
      <c r="M87" s="112"/>
      <c r="N87" s="112"/>
      <c r="O87" s="112"/>
      <c r="P87" s="112"/>
      <c r="Q87" s="112"/>
      <c r="R87" s="112"/>
      <c r="S87" s="112"/>
    </row>
    <row r="88" spans="1:19" ht="19.5" customHeight="1" x14ac:dyDescent="0.25">
      <c r="A88" s="107"/>
      <c r="B88" s="103"/>
      <c r="C88" s="103"/>
      <c r="D88" s="108"/>
      <c r="E88" s="108"/>
      <c r="F88" s="116"/>
      <c r="G88" s="113" t="s">
        <v>138</v>
      </c>
      <c r="H88" s="113"/>
      <c r="I88" s="113"/>
      <c r="J88" s="114" t="s">
        <v>188</v>
      </c>
      <c r="K88" s="115"/>
      <c r="L88" s="113">
        <v>2015</v>
      </c>
      <c r="M88" s="113"/>
      <c r="N88" s="41">
        <v>2016</v>
      </c>
      <c r="O88" s="27"/>
      <c r="P88" s="41">
        <v>2017</v>
      </c>
      <c r="Q88" s="27"/>
      <c r="R88" s="42">
        <v>2018</v>
      </c>
      <c r="S88" s="29"/>
    </row>
    <row r="89" spans="1:19" ht="25.5" customHeight="1" x14ac:dyDescent="0.25">
      <c r="A89" s="107"/>
      <c r="B89" s="103"/>
      <c r="C89" s="103"/>
      <c r="D89" s="108"/>
      <c r="E89" s="108"/>
      <c r="F89" s="116"/>
      <c r="G89" s="41" t="s">
        <v>9</v>
      </c>
      <c r="H89" s="40" t="s">
        <v>10</v>
      </c>
      <c r="I89" s="27" t="s">
        <v>11</v>
      </c>
      <c r="J89" s="41" t="s">
        <v>9</v>
      </c>
      <c r="K89" s="27" t="s">
        <v>11</v>
      </c>
      <c r="L89" s="41" t="s">
        <v>9</v>
      </c>
      <c r="M89" s="27" t="s">
        <v>11</v>
      </c>
      <c r="N89" s="41" t="s">
        <v>9</v>
      </c>
      <c r="O89" s="27" t="s">
        <v>11</v>
      </c>
      <c r="P89" s="41" t="s">
        <v>9</v>
      </c>
      <c r="Q89" s="27" t="s">
        <v>11</v>
      </c>
      <c r="R89" s="41" t="s">
        <v>9</v>
      </c>
      <c r="S89" s="29" t="s">
        <v>11</v>
      </c>
    </row>
    <row r="90" spans="1:19" ht="12" x14ac:dyDescent="0.25">
      <c r="A90" s="48">
        <v>1</v>
      </c>
      <c r="B90" s="42">
        <v>2</v>
      </c>
      <c r="C90" s="42">
        <v>3</v>
      </c>
      <c r="D90" s="48">
        <v>4</v>
      </c>
      <c r="E90" s="42">
        <v>5</v>
      </c>
      <c r="F90" s="42">
        <v>6</v>
      </c>
      <c r="G90" s="48">
        <v>7</v>
      </c>
      <c r="H90" s="42">
        <v>8</v>
      </c>
      <c r="I90" s="42">
        <v>9</v>
      </c>
      <c r="J90" s="48">
        <v>10</v>
      </c>
      <c r="K90" s="42">
        <v>11</v>
      </c>
      <c r="L90" s="42">
        <v>12</v>
      </c>
      <c r="M90" s="48">
        <v>13</v>
      </c>
      <c r="N90" s="42">
        <v>14</v>
      </c>
      <c r="O90" s="42">
        <v>15</v>
      </c>
      <c r="P90" s="48">
        <v>16</v>
      </c>
      <c r="Q90" s="42">
        <v>17</v>
      </c>
      <c r="R90" s="42">
        <v>18</v>
      </c>
      <c r="S90" s="48">
        <v>19</v>
      </c>
    </row>
    <row r="91" spans="1:19" ht="38.25" x14ac:dyDescent="0.25">
      <c r="A91" s="63"/>
      <c r="B91" s="63"/>
      <c r="C91" s="63"/>
      <c r="D91" s="3" t="s">
        <v>42</v>
      </c>
      <c r="E91" s="17" t="s">
        <v>71</v>
      </c>
      <c r="F91" s="30">
        <v>100</v>
      </c>
      <c r="G91" s="1">
        <v>100</v>
      </c>
      <c r="H91" s="1"/>
      <c r="I91" s="27">
        <v>100</v>
      </c>
      <c r="J91" s="1"/>
      <c r="K91" s="27">
        <v>100</v>
      </c>
      <c r="L91" s="1"/>
      <c r="M91" s="27">
        <v>100</v>
      </c>
      <c r="N91" s="1"/>
      <c r="O91" s="27">
        <v>100</v>
      </c>
      <c r="P91" s="1"/>
      <c r="Q91" s="27">
        <v>100</v>
      </c>
      <c r="R91" s="1"/>
      <c r="S91" s="29">
        <f t="shared" si="2"/>
        <v>110</v>
      </c>
    </row>
    <row r="92" spans="1:19" ht="240" x14ac:dyDescent="0.25">
      <c r="A92" s="143" t="s">
        <v>254</v>
      </c>
      <c r="B92" s="143" t="s">
        <v>181</v>
      </c>
      <c r="C92" s="143" t="s">
        <v>183</v>
      </c>
      <c r="D92" s="4" t="s">
        <v>43</v>
      </c>
      <c r="E92" s="12" t="s">
        <v>79</v>
      </c>
      <c r="F92" s="31" t="s">
        <v>131</v>
      </c>
      <c r="G92" s="31" t="s">
        <v>131</v>
      </c>
      <c r="H92" s="31" t="s">
        <v>131</v>
      </c>
      <c r="I92" s="27">
        <v>4500000</v>
      </c>
      <c r="J92" s="31" t="s">
        <v>131</v>
      </c>
      <c r="K92" s="27">
        <v>4500000</v>
      </c>
      <c r="L92" s="31" t="s">
        <v>131</v>
      </c>
      <c r="M92" s="27">
        <f>K92*10/100+K92</f>
        <v>4950000</v>
      </c>
      <c r="N92" s="31" t="s">
        <v>131</v>
      </c>
      <c r="O92" s="27">
        <f t="shared" si="0"/>
        <v>5445000</v>
      </c>
      <c r="P92" s="31" t="s">
        <v>131</v>
      </c>
      <c r="Q92" s="27">
        <f t="shared" si="1"/>
        <v>5989500</v>
      </c>
      <c r="R92" s="31" t="s">
        <v>131</v>
      </c>
      <c r="S92" s="29">
        <f t="shared" si="2"/>
        <v>6588450</v>
      </c>
    </row>
    <row r="93" spans="1:19" ht="38.25" x14ac:dyDescent="0.25">
      <c r="A93" s="143"/>
      <c r="B93" s="143"/>
      <c r="C93" s="143"/>
      <c r="D93" s="3" t="s">
        <v>44</v>
      </c>
      <c r="E93" s="18"/>
      <c r="F93" s="30"/>
      <c r="G93" s="1"/>
      <c r="H93" s="1"/>
      <c r="I93" s="27"/>
      <c r="J93" s="1"/>
      <c r="K93" s="27">
        <f t="shared" si="11"/>
        <v>0</v>
      </c>
      <c r="L93" s="1"/>
      <c r="M93" s="27">
        <f>K93*10/100+K93</f>
        <v>0</v>
      </c>
      <c r="N93" s="1"/>
      <c r="O93" s="27">
        <f t="shared" si="0"/>
        <v>0</v>
      </c>
      <c r="P93" s="1"/>
      <c r="Q93" s="27">
        <f t="shared" si="1"/>
        <v>0</v>
      </c>
      <c r="R93" s="1"/>
      <c r="S93" s="29">
        <f t="shared" si="2"/>
        <v>0</v>
      </c>
    </row>
    <row r="94" spans="1:19" ht="51" x14ac:dyDescent="0.25">
      <c r="A94" s="143"/>
      <c r="B94" s="143"/>
      <c r="C94" s="143"/>
      <c r="D94" s="4" t="s">
        <v>256</v>
      </c>
      <c r="E94" s="4" t="s">
        <v>80</v>
      </c>
      <c r="F94" s="31" t="s">
        <v>132</v>
      </c>
      <c r="G94" s="31" t="s">
        <v>132</v>
      </c>
      <c r="H94" s="31" t="s">
        <v>132</v>
      </c>
      <c r="I94" s="27">
        <v>10000000</v>
      </c>
      <c r="J94" s="31" t="s">
        <v>132</v>
      </c>
      <c r="K94" s="37">
        <v>10000000</v>
      </c>
      <c r="L94" s="31" t="s">
        <v>132</v>
      </c>
      <c r="M94" s="27">
        <f>K94*10/100+K94</f>
        <v>11000000</v>
      </c>
      <c r="N94" s="31" t="s">
        <v>132</v>
      </c>
      <c r="O94" s="27">
        <f t="shared" si="0"/>
        <v>12100000</v>
      </c>
      <c r="P94" s="31" t="s">
        <v>132</v>
      </c>
      <c r="Q94" s="27">
        <f t="shared" si="1"/>
        <v>13310000</v>
      </c>
      <c r="R94" s="31" t="s">
        <v>132</v>
      </c>
      <c r="S94" s="29">
        <f t="shared" si="2"/>
        <v>14641000</v>
      </c>
    </row>
    <row r="95" spans="1:19" ht="38.25" x14ac:dyDescent="0.25">
      <c r="A95" s="143"/>
      <c r="B95" s="143"/>
      <c r="C95" s="143"/>
      <c r="D95" s="16" t="s">
        <v>45</v>
      </c>
      <c r="E95" s="17" t="s">
        <v>81</v>
      </c>
      <c r="F95" s="79">
        <v>100</v>
      </c>
      <c r="G95" s="41">
        <v>100</v>
      </c>
      <c r="H95" s="41"/>
      <c r="I95" s="27">
        <v>100</v>
      </c>
      <c r="J95" s="41"/>
      <c r="K95" s="27"/>
      <c r="L95" s="41">
        <v>100</v>
      </c>
      <c r="M95" s="27"/>
      <c r="N95" s="41">
        <v>100</v>
      </c>
      <c r="O95" s="27"/>
      <c r="P95" s="41">
        <v>100</v>
      </c>
      <c r="Q95" s="27"/>
      <c r="R95" s="41">
        <v>100</v>
      </c>
      <c r="S95" s="29"/>
    </row>
    <row r="96" spans="1:19" ht="38.25" x14ac:dyDescent="0.25">
      <c r="A96" s="143"/>
      <c r="B96" s="143"/>
      <c r="C96" s="143"/>
      <c r="D96" s="17" t="s">
        <v>257</v>
      </c>
      <c r="E96" s="17" t="s">
        <v>81</v>
      </c>
      <c r="F96" s="40"/>
      <c r="G96" s="41"/>
      <c r="H96" s="41"/>
      <c r="I96" s="27"/>
      <c r="J96" s="41"/>
      <c r="K96" s="27"/>
      <c r="L96" s="41"/>
      <c r="M96" s="27"/>
      <c r="N96" s="41"/>
      <c r="O96" s="27"/>
      <c r="P96" s="41"/>
      <c r="Q96" s="27"/>
      <c r="R96" s="41"/>
      <c r="S96" s="29"/>
    </row>
    <row r="97" spans="1:19" ht="56.25" customHeight="1" x14ac:dyDescent="0.25">
      <c r="A97" s="143"/>
      <c r="B97" s="143"/>
      <c r="C97" s="143"/>
      <c r="D97" s="17" t="s">
        <v>258</v>
      </c>
      <c r="E97" s="17" t="s">
        <v>134</v>
      </c>
      <c r="F97" s="31" t="s">
        <v>133</v>
      </c>
      <c r="G97" s="30" t="s">
        <v>155</v>
      </c>
      <c r="H97" s="30" t="s">
        <v>155</v>
      </c>
      <c r="I97" s="27">
        <v>7500000</v>
      </c>
      <c r="J97" s="30" t="s">
        <v>155</v>
      </c>
      <c r="K97" s="37">
        <v>9000000</v>
      </c>
      <c r="L97" s="30" t="s">
        <v>155</v>
      </c>
      <c r="M97" s="27">
        <f>K97*10/100+K97</f>
        <v>9900000</v>
      </c>
      <c r="N97" s="30" t="s">
        <v>155</v>
      </c>
      <c r="O97" s="27">
        <f t="shared" si="0"/>
        <v>10890000</v>
      </c>
      <c r="P97" s="30" t="s">
        <v>155</v>
      </c>
      <c r="Q97" s="27">
        <f t="shared" si="1"/>
        <v>11979000</v>
      </c>
      <c r="R97" s="30" t="s">
        <v>155</v>
      </c>
      <c r="S97" s="29">
        <f t="shared" si="2"/>
        <v>13176900</v>
      </c>
    </row>
    <row r="98" spans="1:19" ht="51" x14ac:dyDescent="0.25">
      <c r="A98" s="143"/>
      <c r="B98" s="143"/>
      <c r="C98" s="143"/>
      <c r="D98" s="5" t="s">
        <v>259</v>
      </c>
      <c r="E98" s="4" t="s">
        <v>82</v>
      </c>
      <c r="F98" s="31" t="s">
        <v>135</v>
      </c>
      <c r="G98" s="31" t="s">
        <v>135</v>
      </c>
      <c r="H98" s="31" t="s">
        <v>135</v>
      </c>
      <c r="I98" s="27">
        <v>218000000</v>
      </c>
      <c r="J98" s="31" t="s">
        <v>135</v>
      </c>
      <c r="K98" s="38">
        <v>284640000</v>
      </c>
      <c r="L98" s="31" t="s">
        <v>135</v>
      </c>
      <c r="M98" s="27">
        <f>K98*10/100+K98</f>
        <v>313104000</v>
      </c>
      <c r="N98" s="31" t="s">
        <v>135</v>
      </c>
      <c r="O98" s="27">
        <f t="shared" si="0"/>
        <v>344414400</v>
      </c>
      <c r="P98" s="31" t="s">
        <v>135</v>
      </c>
      <c r="Q98" s="27">
        <f t="shared" si="1"/>
        <v>378855840</v>
      </c>
      <c r="R98" s="31" t="s">
        <v>135</v>
      </c>
      <c r="S98" s="29">
        <f t="shared" si="2"/>
        <v>416741424</v>
      </c>
    </row>
    <row r="99" spans="1:19" ht="23.25" customHeight="1" x14ac:dyDescent="0.25">
      <c r="A99" s="104" t="s">
        <v>254</v>
      </c>
      <c r="B99" s="103" t="s">
        <v>3</v>
      </c>
      <c r="C99" s="103" t="s">
        <v>4</v>
      </c>
      <c r="D99" s="108" t="s">
        <v>5</v>
      </c>
      <c r="E99" s="108" t="s">
        <v>6</v>
      </c>
      <c r="F99" s="116" t="s">
        <v>7</v>
      </c>
      <c r="G99" s="112" t="s">
        <v>12</v>
      </c>
      <c r="H99" s="112"/>
      <c r="I99" s="112"/>
      <c r="J99" s="112"/>
      <c r="K99" s="112"/>
      <c r="L99" s="112"/>
      <c r="M99" s="112"/>
      <c r="N99" s="112"/>
      <c r="O99" s="112"/>
      <c r="P99" s="112"/>
      <c r="Q99" s="112"/>
      <c r="R99" s="112"/>
      <c r="S99" s="112"/>
    </row>
    <row r="100" spans="1:19" ht="19.5" customHeight="1" x14ac:dyDescent="0.25">
      <c r="A100" s="105"/>
      <c r="B100" s="103"/>
      <c r="C100" s="103"/>
      <c r="D100" s="108"/>
      <c r="E100" s="108"/>
      <c r="F100" s="116"/>
      <c r="G100" s="113" t="s">
        <v>138</v>
      </c>
      <c r="H100" s="113"/>
      <c r="I100" s="113"/>
      <c r="J100" s="114" t="s">
        <v>188</v>
      </c>
      <c r="K100" s="115"/>
      <c r="L100" s="113">
        <v>2015</v>
      </c>
      <c r="M100" s="113"/>
      <c r="N100" s="41">
        <v>2016</v>
      </c>
      <c r="O100" s="27"/>
      <c r="P100" s="41">
        <v>2017</v>
      </c>
      <c r="Q100" s="27"/>
      <c r="R100" s="42">
        <v>2018</v>
      </c>
      <c r="S100" s="29"/>
    </row>
    <row r="101" spans="1:19" ht="25.5" customHeight="1" x14ac:dyDescent="0.25">
      <c r="A101" s="106"/>
      <c r="B101" s="103"/>
      <c r="C101" s="103"/>
      <c r="D101" s="108"/>
      <c r="E101" s="108"/>
      <c r="F101" s="116"/>
      <c r="G101" s="41" t="s">
        <v>9</v>
      </c>
      <c r="H101" s="40" t="s">
        <v>10</v>
      </c>
      <c r="I101" s="27" t="s">
        <v>11</v>
      </c>
      <c r="J101" s="41" t="s">
        <v>9</v>
      </c>
      <c r="K101" s="27" t="s">
        <v>11</v>
      </c>
      <c r="L101" s="41" t="s">
        <v>9</v>
      </c>
      <c r="M101" s="27" t="s">
        <v>11</v>
      </c>
      <c r="N101" s="41" t="s">
        <v>9</v>
      </c>
      <c r="O101" s="27" t="s">
        <v>11</v>
      </c>
      <c r="P101" s="41" t="s">
        <v>9</v>
      </c>
      <c r="Q101" s="27" t="s">
        <v>11</v>
      </c>
      <c r="R101" s="41" t="s">
        <v>9</v>
      </c>
      <c r="S101" s="29" t="s">
        <v>11</v>
      </c>
    </row>
    <row r="102" spans="1:19" ht="12" x14ac:dyDescent="0.25">
      <c r="A102" s="48">
        <v>1</v>
      </c>
      <c r="B102" s="42">
        <v>2</v>
      </c>
      <c r="C102" s="42">
        <v>3</v>
      </c>
      <c r="D102" s="48">
        <v>4</v>
      </c>
      <c r="E102" s="42">
        <v>5</v>
      </c>
      <c r="F102" s="42">
        <v>6</v>
      </c>
      <c r="G102" s="48">
        <v>7</v>
      </c>
      <c r="H102" s="42">
        <v>8</v>
      </c>
      <c r="I102" s="42">
        <v>9</v>
      </c>
      <c r="J102" s="48">
        <v>10</v>
      </c>
      <c r="K102" s="42">
        <v>11</v>
      </c>
      <c r="L102" s="42">
        <v>12</v>
      </c>
      <c r="M102" s="48">
        <v>13</v>
      </c>
      <c r="N102" s="42">
        <v>14</v>
      </c>
      <c r="O102" s="42">
        <v>15</v>
      </c>
      <c r="P102" s="48">
        <v>16</v>
      </c>
      <c r="Q102" s="42">
        <v>17</v>
      </c>
      <c r="R102" s="42">
        <v>18</v>
      </c>
      <c r="S102" s="48">
        <v>19</v>
      </c>
    </row>
    <row r="103" spans="1:19" ht="50.25" customHeight="1" x14ac:dyDescent="0.25">
      <c r="A103" s="104" t="s">
        <v>254</v>
      </c>
      <c r="B103" s="97" t="s">
        <v>181</v>
      </c>
      <c r="C103" s="97" t="s">
        <v>183</v>
      </c>
      <c r="D103" s="17" t="s">
        <v>260</v>
      </c>
      <c r="E103" s="17" t="s">
        <v>83</v>
      </c>
      <c r="F103" s="31" t="s">
        <v>136</v>
      </c>
      <c r="G103" s="31" t="s">
        <v>136</v>
      </c>
      <c r="H103" s="31" t="s">
        <v>136</v>
      </c>
      <c r="I103" s="27">
        <v>20000000</v>
      </c>
      <c r="J103" s="27" t="s">
        <v>97</v>
      </c>
      <c r="K103" s="27" t="s">
        <v>97</v>
      </c>
      <c r="L103" s="27" t="s">
        <v>97</v>
      </c>
      <c r="M103" s="27" t="s">
        <v>97</v>
      </c>
      <c r="N103" s="27" t="s">
        <v>97</v>
      </c>
      <c r="O103" s="27" t="s">
        <v>97</v>
      </c>
      <c r="P103" s="27" t="s">
        <v>97</v>
      </c>
      <c r="Q103" s="27" t="s">
        <v>97</v>
      </c>
      <c r="R103" s="27" t="s">
        <v>97</v>
      </c>
      <c r="S103" s="27" t="s">
        <v>97</v>
      </c>
    </row>
    <row r="104" spans="1:19" ht="73.5" customHeight="1" x14ac:dyDescent="0.25">
      <c r="A104" s="105"/>
      <c r="B104" s="98"/>
      <c r="C104" s="98"/>
      <c r="D104" s="17" t="s">
        <v>261</v>
      </c>
      <c r="E104" s="17" t="s">
        <v>189</v>
      </c>
      <c r="F104" s="27" t="s">
        <v>97</v>
      </c>
      <c r="G104" s="27" t="s">
        <v>97</v>
      </c>
      <c r="H104" s="27" t="s">
        <v>97</v>
      </c>
      <c r="I104" s="27" t="s">
        <v>97</v>
      </c>
      <c r="J104" s="31" t="s">
        <v>190</v>
      </c>
      <c r="K104" s="27">
        <v>25000000</v>
      </c>
      <c r="L104" s="31" t="s">
        <v>190</v>
      </c>
      <c r="M104" s="27">
        <f>K104*10/100+K104</f>
        <v>27500000</v>
      </c>
      <c r="N104" s="31" t="s">
        <v>190</v>
      </c>
      <c r="O104" s="27">
        <f t="shared" ref="O104:S104" si="13">M104*10/100+M104</f>
        <v>30250000</v>
      </c>
      <c r="P104" s="31" t="s">
        <v>190</v>
      </c>
      <c r="Q104" s="27">
        <f t="shared" si="13"/>
        <v>33275000</v>
      </c>
      <c r="R104" s="31" t="s">
        <v>190</v>
      </c>
      <c r="S104" s="27">
        <f t="shared" si="13"/>
        <v>36602500</v>
      </c>
    </row>
    <row r="105" spans="1:19" ht="126.75" customHeight="1" x14ac:dyDescent="0.25">
      <c r="A105" s="105"/>
      <c r="B105" s="98"/>
      <c r="C105" s="99"/>
      <c r="D105" s="4" t="s">
        <v>264</v>
      </c>
      <c r="E105" s="4" t="s">
        <v>84</v>
      </c>
      <c r="F105" s="31" t="s">
        <v>137</v>
      </c>
      <c r="G105" s="30" t="s">
        <v>156</v>
      </c>
      <c r="H105" s="30" t="s">
        <v>156</v>
      </c>
      <c r="I105" s="27">
        <v>58000000</v>
      </c>
      <c r="J105" s="30" t="s">
        <v>156</v>
      </c>
      <c r="K105" s="39">
        <v>60000000</v>
      </c>
      <c r="L105" s="30" t="s">
        <v>156</v>
      </c>
      <c r="M105" s="27">
        <f>K105*10/100+K105</f>
        <v>66000000</v>
      </c>
      <c r="N105" s="30" t="s">
        <v>156</v>
      </c>
      <c r="O105" s="27">
        <f t="shared" si="0"/>
        <v>72600000</v>
      </c>
      <c r="P105" s="30" t="s">
        <v>156</v>
      </c>
      <c r="Q105" s="27">
        <f t="shared" si="1"/>
        <v>79860000</v>
      </c>
      <c r="R105" s="30" t="s">
        <v>156</v>
      </c>
      <c r="S105" s="29">
        <f t="shared" si="2"/>
        <v>87846000</v>
      </c>
    </row>
    <row r="106" spans="1:19" ht="72" customHeight="1" x14ac:dyDescent="0.25">
      <c r="A106" s="105"/>
      <c r="B106" s="98"/>
      <c r="C106" s="90" t="s">
        <v>182</v>
      </c>
      <c r="D106" s="16" t="s">
        <v>220</v>
      </c>
      <c r="E106" s="17"/>
      <c r="F106" s="30"/>
      <c r="G106" s="1"/>
      <c r="H106" s="1"/>
      <c r="I106" s="27"/>
      <c r="J106" s="1"/>
      <c r="K106" s="27">
        <f t="shared" si="11"/>
        <v>0</v>
      </c>
      <c r="L106" s="1"/>
      <c r="M106" s="27">
        <f>K106*10/100+K106</f>
        <v>0</v>
      </c>
      <c r="N106" s="1"/>
      <c r="O106" s="27">
        <f t="shared" si="0"/>
        <v>0</v>
      </c>
      <c r="P106" s="1"/>
      <c r="Q106" s="27">
        <f t="shared" si="1"/>
        <v>0</v>
      </c>
      <c r="R106" s="1"/>
      <c r="S106" s="29">
        <f t="shared" si="2"/>
        <v>0</v>
      </c>
    </row>
    <row r="107" spans="1:19" ht="97.5" customHeight="1" x14ac:dyDescent="0.25">
      <c r="A107" s="106"/>
      <c r="B107" s="99"/>
      <c r="C107" s="92"/>
      <c r="D107" s="17" t="s">
        <v>46</v>
      </c>
      <c r="E107" s="17" t="s">
        <v>85</v>
      </c>
      <c r="F107" s="30" t="s">
        <v>97</v>
      </c>
      <c r="G107" s="30" t="s">
        <v>157</v>
      </c>
      <c r="H107" s="30" t="s">
        <v>157</v>
      </c>
      <c r="I107" s="27">
        <v>20000000</v>
      </c>
      <c r="J107" s="30" t="s">
        <v>157</v>
      </c>
      <c r="K107" s="27">
        <v>25000000</v>
      </c>
      <c r="L107" s="30" t="s">
        <v>157</v>
      </c>
      <c r="M107" s="27">
        <f>K107*10/100+K107</f>
        <v>27500000</v>
      </c>
      <c r="N107" s="30" t="s">
        <v>157</v>
      </c>
      <c r="O107" s="27">
        <f t="shared" ref="O107" si="14">M107*10/100+M107</f>
        <v>30250000</v>
      </c>
      <c r="P107" s="30" t="s">
        <v>157</v>
      </c>
      <c r="Q107" s="27">
        <f t="shared" ref="Q107" si="15">O107*10/100+O107</f>
        <v>33275000</v>
      </c>
      <c r="R107" s="30" t="s">
        <v>157</v>
      </c>
      <c r="S107" s="29">
        <f t="shared" ref="S107" si="16">Q107*10/100+Q107</f>
        <v>36602500</v>
      </c>
    </row>
    <row r="108" spans="1:19" ht="23.25" customHeight="1" x14ac:dyDescent="0.25">
      <c r="A108" s="107"/>
      <c r="B108" s="103" t="s">
        <v>3</v>
      </c>
      <c r="C108" s="103" t="s">
        <v>4</v>
      </c>
      <c r="D108" s="108" t="s">
        <v>5</v>
      </c>
      <c r="E108" s="108" t="s">
        <v>6</v>
      </c>
      <c r="F108" s="116" t="s">
        <v>7</v>
      </c>
      <c r="G108" s="112" t="s">
        <v>12</v>
      </c>
      <c r="H108" s="112"/>
      <c r="I108" s="112"/>
      <c r="J108" s="112"/>
      <c r="K108" s="112"/>
      <c r="L108" s="112"/>
      <c r="M108" s="112"/>
      <c r="N108" s="112"/>
      <c r="O108" s="112"/>
      <c r="P108" s="112"/>
      <c r="Q108" s="112"/>
      <c r="R108" s="112"/>
      <c r="S108" s="112"/>
    </row>
    <row r="109" spans="1:19" ht="19.5" customHeight="1" x14ac:dyDescent="0.25">
      <c r="A109" s="107"/>
      <c r="B109" s="103"/>
      <c r="C109" s="103"/>
      <c r="D109" s="108"/>
      <c r="E109" s="108"/>
      <c r="F109" s="116"/>
      <c r="G109" s="113" t="s">
        <v>138</v>
      </c>
      <c r="H109" s="113"/>
      <c r="I109" s="113"/>
      <c r="J109" s="114" t="s">
        <v>8</v>
      </c>
      <c r="K109" s="115"/>
      <c r="L109" s="113">
        <v>2015</v>
      </c>
      <c r="M109" s="113"/>
      <c r="N109" s="1">
        <v>2016</v>
      </c>
      <c r="O109" s="27"/>
      <c r="P109" s="1">
        <v>2017</v>
      </c>
      <c r="Q109" s="27"/>
      <c r="R109" s="28">
        <v>2018</v>
      </c>
      <c r="S109" s="29"/>
    </row>
    <row r="110" spans="1:19" ht="25.5" customHeight="1" x14ac:dyDescent="0.25">
      <c r="A110" s="107"/>
      <c r="B110" s="103"/>
      <c r="C110" s="103"/>
      <c r="D110" s="108"/>
      <c r="E110" s="108"/>
      <c r="F110" s="116"/>
      <c r="G110" s="1" t="s">
        <v>9</v>
      </c>
      <c r="H110" s="30" t="s">
        <v>10</v>
      </c>
      <c r="I110" s="27" t="s">
        <v>11</v>
      </c>
      <c r="J110" s="1" t="s">
        <v>9</v>
      </c>
      <c r="K110" s="27" t="s">
        <v>11</v>
      </c>
      <c r="L110" s="1" t="s">
        <v>9</v>
      </c>
      <c r="M110" s="27" t="s">
        <v>11</v>
      </c>
      <c r="N110" s="1" t="s">
        <v>9</v>
      </c>
      <c r="O110" s="27" t="s">
        <v>11</v>
      </c>
      <c r="P110" s="1" t="s">
        <v>9</v>
      </c>
      <c r="Q110" s="27" t="s">
        <v>11</v>
      </c>
      <c r="R110" s="1" t="s">
        <v>9</v>
      </c>
      <c r="S110" s="29" t="s">
        <v>11</v>
      </c>
    </row>
    <row r="111" spans="1:19" ht="12" x14ac:dyDescent="0.25">
      <c r="A111" s="48">
        <v>1</v>
      </c>
      <c r="B111" s="42">
        <v>2</v>
      </c>
      <c r="C111" s="42">
        <v>3</v>
      </c>
      <c r="D111" s="48">
        <v>4</v>
      </c>
      <c r="E111" s="42">
        <v>5</v>
      </c>
      <c r="F111" s="42">
        <v>6</v>
      </c>
      <c r="G111" s="48">
        <v>7</v>
      </c>
      <c r="H111" s="42">
        <v>8</v>
      </c>
      <c r="I111" s="42">
        <v>9</v>
      </c>
      <c r="J111" s="48">
        <v>10</v>
      </c>
      <c r="K111" s="42">
        <v>11</v>
      </c>
      <c r="L111" s="42">
        <v>12</v>
      </c>
      <c r="M111" s="48">
        <v>13</v>
      </c>
      <c r="N111" s="42">
        <v>14</v>
      </c>
      <c r="O111" s="42">
        <v>15</v>
      </c>
      <c r="P111" s="48">
        <v>16</v>
      </c>
      <c r="Q111" s="42">
        <v>17</v>
      </c>
      <c r="R111" s="42">
        <v>18</v>
      </c>
      <c r="S111" s="48">
        <v>19</v>
      </c>
    </row>
    <row r="112" spans="1:19" s="47" customFormat="1" ht="249.75" customHeight="1" x14ac:dyDescent="0.25">
      <c r="A112" s="61" t="s">
        <v>221</v>
      </c>
      <c r="B112" s="86" t="s">
        <v>176</v>
      </c>
      <c r="C112" s="145" t="s">
        <v>177</v>
      </c>
      <c r="D112" s="2" t="s">
        <v>174</v>
      </c>
      <c r="E112" s="83" t="s">
        <v>222</v>
      </c>
      <c r="F112" s="66">
        <v>0.88</v>
      </c>
      <c r="G112" s="68">
        <v>0.9</v>
      </c>
      <c r="H112" s="68">
        <v>1</v>
      </c>
      <c r="I112" s="68"/>
      <c r="J112" s="68">
        <v>1</v>
      </c>
      <c r="K112" s="68"/>
      <c r="L112" s="68">
        <v>1</v>
      </c>
      <c r="M112" s="68"/>
      <c r="N112" s="68">
        <v>1</v>
      </c>
      <c r="O112" s="68"/>
      <c r="P112" s="68">
        <v>1</v>
      </c>
      <c r="Q112" s="27"/>
      <c r="R112" s="68">
        <v>1</v>
      </c>
      <c r="S112" s="29"/>
    </row>
    <row r="113" spans="1:19" s="47" customFormat="1" ht="93" customHeight="1" x14ac:dyDescent="0.25">
      <c r="A113" s="62"/>
      <c r="B113" s="86"/>
      <c r="C113" s="145"/>
      <c r="D113" s="2"/>
      <c r="E113" s="65" t="s">
        <v>223</v>
      </c>
      <c r="F113" s="66">
        <v>1</v>
      </c>
      <c r="G113" s="68">
        <v>1</v>
      </c>
      <c r="H113" s="68">
        <v>1</v>
      </c>
      <c r="I113" s="68"/>
      <c r="J113" s="68">
        <v>1</v>
      </c>
      <c r="K113" s="68"/>
      <c r="L113" s="68">
        <v>1</v>
      </c>
      <c r="M113" s="68"/>
      <c r="N113" s="68">
        <v>1</v>
      </c>
      <c r="O113" s="68"/>
      <c r="P113" s="68">
        <v>1</v>
      </c>
      <c r="Q113" s="27"/>
      <c r="R113" s="68">
        <v>1</v>
      </c>
      <c r="S113" s="29"/>
    </row>
    <row r="114" spans="1:19" s="47" customFormat="1" ht="93" customHeight="1" x14ac:dyDescent="0.25">
      <c r="A114" s="62"/>
      <c r="B114" s="86"/>
      <c r="C114" s="145"/>
      <c r="D114" s="2"/>
      <c r="E114" s="83" t="s">
        <v>224</v>
      </c>
      <c r="F114" s="66">
        <v>0.75</v>
      </c>
      <c r="G114" s="68">
        <v>0.8</v>
      </c>
      <c r="H114" s="68">
        <v>0.85</v>
      </c>
      <c r="I114" s="27"/>
      <c r="J114" s="46">
        <v>85</v>
      </c>
      <c r="K114" s="27"/>
      <c r="L114" s="46">
        <v>85</v>
      </c>
      <c r="M114" s="27"/>
      <c r="N114" s="46">
        <v>85</v>
      </c>
      <c r="O114" s="27"/>
      <c r="P114" s="46">
        <v>90</v>
      </c>
      <c r="Q114" s="27"/>
      <c r="R114" s="46">
        <v>90</v>
      </c>
      <c r="S114" s="29"/>
    </row>
    <row r="115" spans="1:19" s="47" customFormat="1" ht="93" customHeight="1" x14ac:dyDescent="0.25">
      <c r="A115" s="62"/>
      <c r="B115" s="86"/>
      <c r="C115" s="145"/>
      <c r="D115" s="2"/>
      <c r="E115" s="83" t="s">
        <v>225</v>
      </c>
      <c r="F115" s="66">
        <v>0.6</v>
      </c>
      <c r="G115" s="68">
        <v>0.6</v>
      </c>
      <c r="H115" s="68">
        <v>0.7</v>
      </c>
      <c r="I115" s="27"/>
      <c r="J115" s="46">
        <v>70</v>
      </c>
      <c r="K115" s="27"/>
      <c r="L115" s="46">
        <v>70</v>
      </c>
      <c r="M115" s="27"/>
      <c r="N115" s="46">
        <v>75</v>
      </c>
      <c r="O115" s="27"/>
      <c r="P115" s="46">
        <v>75</v>
      </c>
      <c r="Q115" s="27"/>
      <c r="R115" s="46">
        <v>80</v>
      </c>
      <c r="S115" s="29"/>
    </row>
    <row r="116" spans="1:19" s="47" customFormat="1" ht="93" customHeight="1" x14ac:dyDescent="0.25">
      <c r="A116" s="62"/>
      <c r="B116" s="86"/>
      <c r="C116" s="145"/>
      <c r="D116" s="2"/>
      <c r="E116" s="83" t="s">
        <v>226</v>
      </c>
      <c r="F116" s="81">
        <v>25</v>
      </c>
      <c r="G116" s="81">
        <v>25</v>
      </c>
      <c r="H116" s="81">
        <v>25</v>
      </c>
      <c r="I116" s="27"/>
      <c r="J116" s="81">
        <v>25</v>
      </c>
      <c r="K116" s="27"/>
      <c r="L116" s="81">
        <v>25</v>
      </c>
      <c r="M116" s="27"/>
      <c r="N116" s="81">
        <v>25</v>
      </c>
      <c r="O116" s="27"/>
      <c r="P116" s="81">
        <v>25</v>
      </c>
      <c r="Q116" s="27"/>
      <c r="R116" s="46">
        <v>25</v>
      </c>
      <c r="S116" s="29"/>
    </row>
    <row r="117" spans="1:19" s="47" customFormat="1" ht="93" customHeight="1" x14ac:dyDescent="0.25">
      <c r="A117" s="62"/>
      <c r="B117" s="86"/>
      <c r="C117" s="145"/>
      <c r="D117" s="2"/>
      <c r="E117" s="83" t="s">
        <v>227</v>
      </c>
      <c r="F117" s="66">
        <v>0.9</v>
      </c>
      <c r="G117" s="68">
        <v>0.94</v>
      </c>
      <c r="H117" s="68">
        <v>0.94</v>
      </c>
      <c r="I117" s="27"/>
      <c r="J117" s="46">
        <v>98</v>
      </c>
      <c r="K117" s="27"/>
      <c r="L117" s="46">
        <v>98</v>
      </c>
      <c r="M117" s="27"/>
      <c r="N117" s="46">
        <v>98</v>
      </c>
      <c r="O117" s="27"/>
      <c r="P117" s="46">
        <v>98</v>
      </c>
      <c r="Q117" s="27"/>
      <c r="R117" s="46">
        <v>98</v>
      </c>
      <c r="S117" s="29"/>
    </row>
    <row r="118" spans="1:19" s="47" customFormat="1" ht="93" customHeight="1" x14ac:dyDescent="0.25">
      <c r="A118" s="62"/>
      <c r="B118" s="86"/>
      <c r="C118" s="145"/>
      <c r="D118" s="2"/>
      <c r="E118" s="83" t="s">
        <v>228</v>
      </c>
      <c r="F118" s="66">
        <v>0.8</v>
      </c>
      <c r="G118" s="68">
        <v>0.8</v>
      </c>
      <c r="H118" s="68">
        <v>0.8</v>
      </c>
      <c r="I118" s="27"/>
      <c r="J118" s="81">
        <v>84</v>
      </c>
      <c r="K118" s="27"/>
      <c r="L118" s="81">
        <v>84</v>
      </c>
      <c r="M118" s="27"/>
      <c r="N118" s="81">
        <v>86</v>
      </c>
      <c r="O118" s="27"/>
      <c r="P118" s="81">
        <v>86</v>
      </c>
      <c r="Q118" s="27"/>
      <c r="R118" s="81">
        <v>86</v>
      </c>
      <c r="S118" s="29"/>
    </row>
    <row r="119" spans="1:19" s="47" customFormat="1" ht="93" customHeight="1" x14ac:dyDescent="0.25">
      <c r="A119" s="62"/>
      <c r="B119" s="86"/>
      <c r="C119" s="145"/>
      <c r="D119" s="2"/>
      <c r="E119" s="83" t="s">
        <v>229</v>
      </c>
      <c r="F119" s="66">
        <v>0.4</v>
      </c>
      <c r="G119" s="68">
        <v>0.4</v>
      </c>
      <c r="H119" s="68">
        <v>0.4</v>
      </c>
      <c r="I119" s="27"/>
      <c r="J119" s="81">
        <v>50</v>
      </c>
      <c r="K119" s="27"/>
      <c r="L119" s="81">
        <v>50</v>
      </c>
      <c r="M119" s="27"/>
      <c r="N119" s="81">
        <v>50</v>
      </c>
      <c r="O119" s="27"/>
      <c r="P119" s="81">
        <v>50</v>
      </c>
      <c r="Q119" s="27"/>
      <c r="R119" s="81">
        <v>50</v>
      </c>
      <c r="S119" s="29"/>
    </row>
    <row r="120" spans="1:19" s="47" customFormat="1" ht="93" customHeight="1" x14ac:dyDescent="0.25">
      <c r="A120" s="62"/>
      <c r="B120" s="86"/>
      <c r="C120" s="145"/>
      <c r="D120" s="2"/>
      <c r="E120" s="84" t="s">
        <v>230</v>
      </c>
      <c r="F120" s="89" t="s">
        <v>265</v>
      </c>
      <c r="G120" s="68" t="s">
        <v>266</v>
      </c>
      <c r="H120" s="68"/>
      <c r="I120" s="27"/>
      <c r="J120" s="68" t="s">
        <v>266</v>
      </c>
      <c r="K120" s="27" t="s">
        <v>255</v>
      </c>
      <c r="L120" s="68" t="s">
        <v>267</v>
      </c>
      <c r="M120" s="27"/>
      <c r="N120" s="81" t="s">
        <v>267</v>
      </c>
      <c r="O120" s="27"/>
      <c r="P120" s="81" t="s">
        <v>268</v>
      </c>
      <c r="Q120" s="27"/>
      <c r="R120" s="81" t="s">
        <v>268</v>
      </c>
      <c r="S120" s="29"/>
    </row>
    <row r="121" spans="1:19" s="47" customFormat="1" ht="38.25" x14ac:dyDescent="0.25">
      <c r="A121" s="62"/>
      <c r="B121" s="86"/>
      <c r="C121" s="145"/>
      <c r="D121" s="4" t="s">
        <v>13</v>
      </c>
      <c r="E121" s="4" t="s">
        <v>54</v>
      </c>
      <c r="F121" s="45" t="s">
        <v>95</v>
      </c>
      <c r="G121" s="45" t="s">
        <v>141</v>
      </c>
      <c r="H121" s="45" t="s">
        <v>95</v>
      </c>
      <c r="I121" s="27">
        <v>53562900</v>
      </c>
      <c r="J121" s="45" t="s">
        <v>141</v>
      </c>
      <c r="K121" s="27">
        <v>70000000</v>
      </c>
      <c r="L121" s="45" t="s">
        <v>141</v>
      </c>
      <c r="M121" s="27">
        <f>K121*10/100+K121</f>
        <v>77000000</v>
      </c>
      <c r="N121" s="45" t="s">
        <v>141</v>
      </c>
      <c r="O121" s="27">
        <f t="shared" ref="O121:O138" si="17">M121*10/100+M121</f>
        <v>84700000</v>
      </c>
      <c r="P121" s="45" t="s">
        <v>141</v>
      </c>
      <c r="Q121" s="27">
        <f t="shared" ref="Q121:Q138" si="18">O121*10/100+O121</f>
        <v>93170000</v>
      </c>
      <c r="R121" s="45" t="s">
        <v>141</v>
      </c>
      <c r="S121" s="29">
        <f t="shared" ref="S121:S138" si="19">Q121*10/100+Q121</f>
        <v>102487000</v>
      </c>
    </row>
    <row r="122" spans="1:19" s="47" customFormat="1" ht="38.25" x14ac:dyDescent="0.25">
      <c r="A122" s="62"/>
      <c r="B122" s="86"/>
      <c r="C122" s="145"/>
      <c r="D122" s="4" t="s">
        <v>15</v>
      </c>
      <c r="E122" s="4" t="s">
        <v>56</v>
      </c>
      <c r="F122" s="45" t="s">
        <v>97</v>
      </c>
      <c r="G122" s="45" t="s">
        <v>145</v>
      </c>
      <c r="H122" s="45" t="s">
        <v>145</v>
      </c>
      <c r="I122" s="27">
        <v>13000000</v>
      </c>
      <c r="J122" s="45" t="s">
        <v>145</v>
      </c>
      <c r="K122" s="27">
        <v>20000000</v>
      </c>
      <c r="L122" s="45" t="s">
        <v>145</v>
      </c>
      <c r="M122" s="27">
        <f>K122*10/100+K122</f>
        <v>22000000</v>
      </c>
      <c r="N122" s="45" t="s">
        <v>145</v>
      </c>
      <c r="O122" s="27">
        <f t="shared" si="17"/>
        <v>24200000</v>
      </c>
      <c r="P122" s="45" t="s">
        <v>145</v>
      </c>
      <c r="Q122" s="27">
        <f t="shared" si="18"/>
        <v>26620000</v>
      </c>
      <c r="R122" s="45" t="s">
        <v>145</v>
      </c>
      <c r="S122" s="29">
        <f t="shared" si="19"/>
        <v>29282000</v>
      </c>
    </row>
    <row r="123" spans="1:19" s="47" customFormat="1" ht="95.25" customHeight="1" x14ac:dyDescent="0.25">
      <c r="A123" s="62"/>
      <c r="B123" s="51"/>
      <c r="C123" s="53"/>
      <c r="D123" s="4" t="s">
        <v>18</v>
      </c>
      <c r="E123" s="4" t="s">
        <v>58</v>
      </c>
      <c r="F123" s="45" t="s">
        <v>99</v>
      </c>
      <c r="G123" s="45" t="s">
        <v>140</v>
      </c>
      <c r="H123" s="45" t="s">
        <v>140</v>
      </c>
      <c r="I123" s="27">
        <v>10000000</v>
      </c>
      <c r="J123" s="45" t="s">
        <v>140</v>
      </c>
      <c r="K123" s="32">
        <v>15000000</v>
      </c>
      <c r="L123" s="45" t="s">
        <v>140</v>
      </c>
      <c r="M123" s="27">
        <f>K123*10/100+K123</f>
        <v>16500000</v>
      </c>
      <c r="N123" s="45" t="s">
        <v>140</v>
      </c>
      <c r="O123" s="27">
        <f>M123*10/100+M123</f>
        <v>18150000</v>
      </c>
      <c r="P123" s="45" t="s">
        <v>140</v>
      </c>
      <c r="Q123" s="27">
        <f>O123*10/100+O123</f>
        <v>19965000</v>
      </c>
      <c r="R123" s="45" t="s">
        <v>140</v>
      </c>
      <c r="S123" s="29">
        <f>Q123*10/100+Q123</f>
        <v>21961500</v>
      </c>
    </row>
    <row r="124" spans="1:19" s="47" customFormat="1" ht="51" x14ac:dyDescent="0.25">
      <c r="A124" s="62"/>
      <c r="B124" s="50" t="s">
        <v>178</v>
      </c>
      <c r="C124" s="44"/>
      <c r="D124" s="3" t="s">
        <v>16</v>
      </c>
      <c r="E124" s="83" t="s">
        <v>232</v>
      </c>
      <c r="F124" s="66">
        <v>0.6</v>
      </c>
      <c r="G124" s="66">
        <v>0.66</v>
      </c>
      <c r="H124" s="66">
        <v>0.66</v>
      </c>
      <c r="I124" s="27"/>
      <c r="J124" s="68">
        <v>0.7</v>
      </c>
      <c r="K124" s="27">
        <f>I124*10/100+I124</f>
        <v>0</v>
      </c>
      <c r="L124" s="68">
        <v>0.75</v>
      </c>
      <c r="M124" s="27">
        <f>K124*10/100+K124</f>
        <v>0</v>
      </c>
      <c r="N124" s="46">
        <v>80</v>
      </c>
      <c r="O124" s="27">
        <f t="shared" si="17"/>
        <v>0</v>
      </c>
      <c r="P124" s="46">
        <v>85</v>
      </c>
      <c r="Q124" s="27">
        <f t="shared" si="18"/>
        <v>0</v>
      </c>
      <c r="R124" s="46">
        <v>90</v>
      </c>
      <c r="S124" s="29">
        <f t="shared" si="19"/>
        <v>0</v>
      </c>
    </row>
    <row r="125" spans="1:19" s="47" customFormat="1" ht="38.25" x14ac:dyDescent="0.25">
      <c r="A125" s="144"/>
      <c r="B125" s="86"/>
      <c r="C125" s="44"/>
      <c r="D125" s="3"/>
      <c r="E125" s="83" t="s">
        <v>233</v>
      </c>
      <c r="F125" s="45">
        <v>60</v>
      </c>
      <c r="G125" s="45">
        <v>60</v>
      </c>
      <c r="H125" s="45">
        <v>60</v>
      </c>
      <c r="I125" s="27"/>
      <c r="J125" s="46">
        <v>70</v>
      </c>
      <c r="K125" s="27"/>
      <c r="L125" s="81">
        <v>70</v>
      </c>
      <c r="M125" s="27"/>
      <c r="N125" s="46">
        <v>75</v>
      </c>
      <c r="O125" s="27"/>
      <c r="P125" s="46">
        <v>75</v>
      </c>
      <c r="Q125" s="27"/>
      <c r="R125" s="46">
        <v>80</v>
      </c>
      <c r="S125" s="29"/>
    </row>
    <row r="126" spans="1:19" s="47" customFormat="1" ht="25.5" x14ac:dyDescent="0.25">
      <c r="A126" s="144"/>
      <c r="B126" s="86"/>
      <c r="C126" s="44"/>
      <c r="D126" s="3"/>
      <c r="E126" s="83" t="s">
        <v>234</v>
      </c>
      <c r="F126" s="80">
        <v>60</v>
      </c>
      <c r="G126" s="80">
        <v>60</v>
      </c>
      <c r="H126" s="80">
        <v>60</v>
      </c>
      <c r="I126" s="27"/>
      <c r="J126" s="81">
        <v>70</v>
      </c>
      <c r="K126" s="27"/>
      <c r="L126" s="81">
        <v>70</v>
      </c>
      <c r="M126" s="27"/>
      <c r="N126" s="81">
        <v>75</v>
      </c>
      <c r="O126" s="27"/>
      <c r="P126" s="81">
        <v>75</v>
      </c>
      <c r="Q126" s="27"/>
      <c r="R126" s="81">
        <v>80</v>
      </c>
      <c r="S126" s="29"/>
    </row>
    <row r="127" spans="1:19" s="47" customFormat="1" ht="38.25" x14ac:dyDescent="0.25">
      <c r="A127" s="144"/>
      <c r="B127" s="86"/>
      <c r="C127" s="44"/>
      <c r="D127" s="3"/>
      <c r="E127" s="83" t="s">
        <v>235</v>
      </c>
      <c r="F127" s="80">
        <v>70</v>
      </c>
      <c r="G127" s="80">
        <v>70</v>
      </c>
      <c r="H127" s="80">
        <v>70</v>
      </c>
      <c r="I127" s="27"/>
      <c r="J127" s="81">
        <v>75</v>
      </c>
      <c r="K127" s="27"/>
      <c r="L127" s="81">
        <v>75</v>
      </c>
      <c r="M127" s="27"/>
      <c r="N127" s="81">
        <v>80</v>
      </c>
      <c r="O127" s="27"/>
      <c r="P127" s="81">
        <v>80</v>
      </c>
      <c r="Q127" s="27"/>
      <c r="R127" s="81">
        <v>85</v>
      </c>
      <c r="S127" s="29"/>
    </row>
    <row r="128" spans="1:19" s="47" customFormat="1" ht="25.5" x14ac:dyDescent="0.25">
      <c r="A128" s="144"/>
      <c r="B128" s="86"/>
      <c r="C128" s="44"/>
      <c r="D128" s="3"/>
      <c r="E128" s="83" t="s">
        <v>236</v>
      </c>
      <c r="F128" s="45">
        <v>55</v>
      </c>
      <c r="G128" s="45">
        <v>55</v>
      </c>
      <c r="H128" s="45">
        <v>55</v>
      </c>
      <c r="I128" s="27"/>
      <c r="J128" s="46">
        <v>60</v>
      </c>
      <c r="K128" s="64"/>
      <c r="L128" s="46">
        <v>60</v>
      </c>
      <c r="M128" s="27"/>
      <c r="N128" s="46">
        <v>65</v>
      </c>
      <c r="O128" s="27"/>
      <c r="P128" s="46">
        <v>65</v>
      </c>
      <c r="Q128" s="27"/>
      <c r="R128" s="46">
        <v>70</v>
      </c>
      <c r="S128" s="29"/>
    </row>
    <row r="129" spans="1:19" s="47" customFormat="1" ht="33.75" x14ac:dyDescent="0.25">
      <c r="A129" s="144"/>
      <c r="B129" s="86"/>
      <c r="C129" s="44" t="s">
        <v>180</v>
      </c>
      <c r="D129" s="4" t="s">
        <v>17</v>
      </c>
      <c r="E129" s="4" t="s">
        <v>57</v>
      </c>
      <c r="F129" s="45" t="s">
        <v>98</v>
      </c>
      <c r="G129" s="45" t="s">
        <v>98</v>
      </c>
      <c r="H129" s="45" t="s">
        <v>98</v>
      </c>
      <c r="I129" s="27">
        <v>19892950</v>
      </c>
      <c r="J129" s="45" t="s">
        <v>98</v>
      </c>
      <c r="K129" s="56">
        <v>50000000</v>
      </c>
      <c r="L129" s="45" t="s">
        <v>98</v>
      </c>
      <c r="M129" s="27">
        <f>K129*10/100+K129</f>
        <v>55000000</v>
      </c>
      <c r="N129" s="45" t="s">
        <v>98</v>
      </c>
      <c r="O129" s="27">
        <f t="shared" si="17"/>
        <v>60500000</v>
      </c>
      <c r="P129" s="45" t="s">
        <v>98</v>
      </c>
      <c r="Q129" s="27">
        <f t="shared" si="18"/>
        <v>66550000</v>
      </c>
      <c r="R129" s="45" t="s">
        <v>98</v>
      </c>
      <c r="S129" s="29">
        <f t="shared" si="19"/>
        <v>73205000</v>
      </c>
    </row>
    <row r="130" spans="1:19" s="47" customFormat="1" ht="51" x14ac:dyDescent="0.25">
      <c r="A130" s="144"/>
      <c r="B130" s="86"/>
      <c r="C130" s="145"/>
      <c r="D130" s="4" t="s">
        <v>14</v>
      </c>
      <c r="E130" s="4" t="s">
        <v>55</v>
      </c>
      <c r="F130" s="45" t="s">
        <v>96</v>
      </c>
      <c r="G130" s="45" t="s">
        <v>139</v>
      </c>
      <c r="H130" s="45" t="s">
        <v>139</v>
      </c>
      <c r="I130" s="27">
        <v>24660000</v>
      </c>
      <c r="J130" s="45" t="s">
        <v>139</v>
      </c>
      <c r="K130" s="27">
        <v>50000000</v>
      </c>
      <c r="L130" s="45" t="s">
        <v>139</v>
      </c>
      <c r="M130" s="27">
        <f>K130*10/100+K130</f>
        <v>55000000</v>
      </c>
      <c r="N130" s="45" t="s">
        <v>139</v>
      </c>
      <c r="O130" s="27">
        <f>M130*10/100+M130</f>
        <v>60500000</v>
      </c>
      <c r="P130" s="45" t="s">
        <v>139</v>
      </c>
      <c r="Q130" s="27">
        <f>O130*10/100+O130</f>
        <v>66550000</v>
      </c>
      <c r="R130" s="45" t="s">
        <v>139</v>
      </c>
      <c r="S130" s="29">
        <f>Q130*10/100+Q130</f>
        <v>73205000</v>
      </c>
    </row>
    <row r="131" spans="1:19" s="47" customFormat="1" ht="76.5" x14ac:dyDescent="0.25">
      <c r="A131" s="144"/>
      <c r="B131" s="86"/>
      <c r="C131" s="145"/>
      <c r="D131" s="4" t="s">
        <v>19</v>
      </c>
      <c r="E131" s="4" t="s">
        <v>59</v>
      </c>
      <c r="F131" s="31" t="s">
        <v>108</v>
      </c>
      <c r="G131" s="45" t="s">
        <v>142</v>
      </c>
      <c r="H131" s="45" t="s">
        <v>142</v>
      </c>
      <c r="I131" s="27">
        <v>15000000</v>
      </c>
      <c r="J131" s="45" t="s">
        <v>142</v>
      </c>
      <c r="K131" s="32">
        <v>30000000</v>
      </c>
      <c r="L131" s="45" t="s">
        <v>142</v>
      </c>
      <c r="M131" s="27">
        <f>K131*10/100+K131</f>
        <v>33000000</v>
      </c>
      <c r="N131" s="45" t="s">
        <v>142</v>
      </c>
      <c r="O131" s="27">
        <f t="shared" si="17"/>
        <v>36300000</v>
      </c>
      <c r="P131" s="45" t="s">
        <v>142</v>
      </c>
      <c r="Q131" s="27">
        <f t="shared" si="18"/>
        <v>39930000</v>
      </c>
      <c r="R131" s="45" t="s">
        <v>142</v>
      </c>
      <c r="S131" s="29">
        <f t="shared" si="19"/>
        <v>43923000</v>
      </c>
    </row>
    <row r="132" spans="1:19" ht="23.25" customHeight="1" x14ac:dyDescent="0.25">
      <c r="A132" s="107"/>
      <c r="B132" s="103" t="s">
        <v>3</v>
      </c>
      <c r="C132" s="103" t="s">
        <v>4</v>
      </c>
      <c r="D132" s="108" t="s">
        <v>5</v>
      </c>
      <c r="E132" s="108" t="s">
        <v>6</v>
      </c>
      <c r="F132" s="116" t="s">
        <v>7</v>
      </c>
      <c r="G132" s="112" t="s">
        <v>12</v>
      </c>
      <c r="H132" s="112"/>
      <c r="I132" s="112"/>
      <c r="J132" s="112"/>
      <c r="K132" s="112"/>
      <c r="L132" s="112"/>
      <c r="M132" s="112"/>
      <c r="N132" s="112"/>
      <c r="O132" s="112"/>
      <c r="P132" s="112"/>
      <c r="Q132" s="112"/>
      <c r="R132" s="112"/>
      <c r="S132" s="112"/>
    </row>
    <row r="133" spans="1:19" ht="19.5" customHeight="1" x14ac:dyDescent="0.25">
      <c r="A133" s="107"/>
      <c r="B133" s="103"/>
      <c r="C133" s="103"/>
      <c r="D133" s="108"/>
      <c r="E133" s="108"/>
      <c r="F133" s="116"/>
      <c r="G133" s="113" t="s">
        <v>138</v>
      </c>
      <c r="H133" s="113"/>
      <c r="I133" s="113"/>
      <c r="J133" s="114" t="s">
        <v>188</v>
      </c>
      <c r="K133" s="115"/>
      <c r="L133" s="113">
        <v>2015</v>
      </c>
      <c r="M133" s="113"/>
      <c r="N133" s="41">
        <v>2016</v>
      </c>
      <c r="O133" s="27"/>
      <c r="P133" s="41">
        <v>2017</v>
      </c>
      <c r="Q133" s="27"/>
      <c r="R133" s="42">
        <v>2018</v>
      </c>
      <c r="S133" s="29"/>
    </row>
    <row r="134" spans="1:19" ht="25.5" customHeight="1" x14ac:dyDescent="0.25">
      <c r="A134" s="107"/>
      <c r="B134" s="103"/>
      <c r="C134" s="103"/>
      <c r="D134" s="108"/>
      <c r="E134" s="108"/>
      <c r="F134" s="116"/>
      <c r="G134" s="41" t="s">
        <v>9</v>
      </c>
      <c r="H134" s="40" t="s">
        <v>10</v>
      </c>
      <c r="I134" s="27" t="s">
        <v>11</v>
      </c>
      <c r="J134" s="41" t="s">
        <v>9</v>
      </c>
      <c r="K134" s="27" t="s">
        <v>11</v>
      </c>
      <c r="L134" s="41" t="s">
        <v>9</v>
      </c>
      <c r="M134" s="27" t="s">
        <v>11</v>
      </c>
      <c r="N134" s="41" t="s">
        <v>9</v>
      </c>
      <c r="O134" s="27" t="s">
        <v>11</v>
      </c>
      <c r="P134" s="41" t="s">
        <v>9</v>
      </c>
      <c r="Q134" s="27" t="s">
        <v>11</v>
      </c>
      <c r="R134" s="41" t="s">
        <v>9</v>
      </c>
      <c r="S134" s="29" t="s">
        <v>11</v>
      </c>
    </row>
    <row r="135" spans="1:19" ht="12" customHeight="1" x14ac:dyDescent="0.25">
      <c r="A135" s="48">
        <v>1</v>
      </c>
      <c r="B135" s="42">
        <v>2</v>
      </c>
      <c r="C135" s="42">
        <v>3</v>
      </c>
      <c r="D135" s="42">
        <v>5</v>
      </c>
      <c r="E135" s="42">
        <v>6</v>
      </c>
      <c r="F135" s="13">
        <v>7</v>
      </c>
      <c r="G135" s="42">
        <v>8</v>
      </c>
      <c r="H135" s="42">
        <v>9</v>
      </c>
      <c r="I135" s="13">
        <v>10</v>
      </c>
      <c r="J135" s="42">
        <v>11</v>
      </c>
      <c r="K135" s="42">
        <v>12</v>
      </c>
      <c r="L135" s="13">
        <v>13</v>
      </c>
      <c r="M135" s="42">
        <v>14</v>
      </c>
      <c r="N135" s="42">
        <v>15</v>
      </c>
      <c r="O135" s="13">
        <v>16</v>
      </c>
      <c r="P135" s="42">
        <v>17</v>
      </c>
      <c r="Q135" s="42">
        <v>18</v>
      </c>
      <c r="R135" s="13">
        <v>19</v>
      </c>
      <c r="S135" s="42">
        <v>20</v>
      </c>
    </row>
    <row r="136" spans="1:19" s="47" customFormat="1" ht="51" x14ac:dyDescent="0.25">
      <c r="A136" s="93" t="s">
        <v>175</v>
      </c>
      <c r="B136" s="90" t="s">
        <v>178</v>
      </c>
      <c r="C136" s="90" t="s">
        <v>179</v>
      </c>
      <c r="D136" s="3" t="s">
        <v>16</v>
      </c>
      <c r="E136" s="83" t="s">
        <v>231</v>
      </c>
      <c r="F136" s="80" t="s">
        <v>269</v>
      </c>
      <c r="G136" s="80" t="s">
        <v>270</v>
      </c>
      <c r="H136" s="80" t="s">
        <v>270</v>
      </c>
      <c r="I136" s="27"/>
      <c r="J136" s="46">
        <v>30</v>
      </c>
      <c r="K136" s="27">
        <f>I136*10/100+I136</f>
        <v>0</v>
      </c>
      <c r="L136" s="46">
        <v>40</v>
      </c>
      <c r="M136" s="27">
        <f>K136*10/100+K136</f>
        <v>0</v>
      </c>
      <c r="N136" s="46">
        <v>50</v>
      </c>
      <c r="O136" s="27">
        <f t="shared" ref="O136" si="20">M136*10/100+M136</f>
        <v>0</v>
      </c>
      <c r="P136" s="46">
        <v>60</v>
      </c>
      <c r="Q136" s="27">
        <f t="shared" ref="Q136" si="21">O136*10/100+O136</f>
        <v>0</v>
      </c>
      <c r="R136" s="46">
        <v>70</v>
      </c>
      <c r="S136" s="29">
        <f t="shared" ref="S136" si="22">Q136*10/100+Q136</f>
        <v>0</v>
      </c>
    </row>
    <row r="137" spans="1:19" ht="38.25" x14ac:dyDescent="0.25">
      <c r="A137" s="94"/>
      <c r="B137" s="91"/>
      <c r="C137" s="91"/>
      <c r="D137" s="4" t="s">
        <v>20</v>
      </c>
      <c r="E137" s="4" t="s">
        <v>60</v>
      </c>
      <c r="F137" s="31" t="s">
        <v>100</v>
      </c>
      <c r="G137" s="30" t="s">
        <v>144</v>
      </c>
      <c r="H137" s="30" t="s">
        <v>144</v>
      </c>
      <c r="I137" s="27">
        <v>11999900</v>
      </c>
      <c r="J137" s="30" t="s">
        <v>144</v>
      </c>
      <c r="K137" s="32">
        <v>20000000</v>
      </c>
      <c r="L137" s="30" t="s">
        <v>144</v>
      </c>
      <c r="M137" s="27">
        <f>K137*10/100+K137</f>
        <v>22000000</v>
      </c>
      <c r="N137" s="30" t="s">
        <v>144</v>
      </c>
      <c r="O137" s="27">
        <f t="shared" si="17"/>
        <v>24200000</v>
      </c>
      <c r="P137" s="30" t="s">
        <v>144</v>
      </c>
      <c r="Q137" s="27">
        <f t="shared" si="18"/>
        <v>26620000</v>
      </c>
      <c r="R137" s="30" t="s">
        <v>144</v>
      </c>
      <c r="S137" s="29">
        <f t="shared" si="19"/>
        <v>29282000</v>
      </c>
    </row>
    <row r="138" spans="1:19" ht="38.25" x14ac:dyDescent="0.25">
      <c r="A138" s="94"/>
      <c r="B138" s="91"/>
      <c r="C138" s="91"/>
      <c r="D138" s="4" t="s">
        <v>21</v>
      </c>
      <c r="E138" s="4" t="s">
        <v>61</v>
      </c>
      <c r="F138" s="30" t="s">
        <v>97</v>
      </c>
      <c r="G138" s="30" t="s">
        <v>143</v>
      </c>
      <c r="H138" s="30" t="s">
        <v>143</v>
      </c>
      <c r="I138" s="27">
        <v>26904000</v>
      </c>
      <c r="J138" s="30" t="s">
        <v>143</v>
      </c>
      <c r="K138" s="32">
        <v>30000000</v>
      </c>
      <c r="L138" s="30" t="s">
        <v>143</v>
      </c>
      <c r="M138" s="27">
        <f>K138*10/100+K138</f>
        <v>33000000</v>
      </c>
      <c r="N138" s="30" t="s">
        <v>143</v>
      </c>
      <c r="O138" s="27">
        <f t="shared" si="17"/>
        <v>36300000</v>
      </c>
      <c r="P138" s="30" t="s">
        <v>143</v>
      </c>
      <c r="Q138" s="27">
        <f t="shared" si="18"/>
        <v>39930000</v>
      </c>
      <c r="R138" s="30" t="s">
        <v>143</v>
      </c>
      <c r="S138" s="29">
        <f t="shared" si="19"/>
        <v>43923000</v>
      </c>
    </row>
    <row r="139" spans="1:19" ht="33.75" x14ac:dyDescent="0.25">
      <c r="A139" s="120"/>
      <c r="B139" s="92"/>
      <c r="C139" s="92"/>
      <c r="D139" s="78" t="s">
        <v>191</v>
      </c>
      <c r="E139" s="78" t="s">
        <v>192</v>
      </c>
      <c r="F139" s="40" t="s">
        <v>97</v>
      </c>
      <c r="G139" s="40" t="s">
        <v>97</v>
      </c>
      <c r="H139" s="40" t="s">
        <v>97</v>
      </c>
      <c r="I139" s="40" t="s">
        <v>97</v>
      </c>
      <c r="J139" s="57" t="s">
        <v>193</v>
      </c>
      <c r="K139" s="27">
        <v>30000000</v>
      </c>
      <c r="L139" s="57" t="s">
        <v>193</v>
      </c>
      <c r="M139" s="27">
        <f>K139*10/100+K139</f>
        <v>33000000</v>
      </c>
      <c r="N139" s="57" t="s">
        <v>193</v>
      </c>
      <c r="O139" s="27">
        <f>M139*10/100+M139</f>
        <v>36300000</v>
      </c>
      <c r="P139" s="57" t="s">
        <v>193</v>
      </c>
      <c r="Q139" s="27">
        <f>O139*10/100+O139</f>
        <v>39930000</v>
      </c>
      <c r="R139" s="57" t="s">
        <v>193</v>
      </c>
      <c r="S139" s="27">
        <f>Q139*10/100+Q139</f>
        <v>43923000</v>
      </c>
    </row>
  </sheetData>
  <mergeCells count="142">
    <mergeCell ref="L41:M41"/>
    <mergeCell ref="J41:K41"/>
    <mergeCell ref="G41:I41"/>
    <mergeCell ref="G40:S40"/>
    <mergeCell ref="F40:F42"/>
    <mergeCell ref="E40:E42"/>
    <mergeCell ref="D40:D42"/>
    <mergeCell ref="C40:C42"/>
    <mergeCell ref="B40:B42"/>
    <mergeCell ref="A136:A139"/>
    <mergeCell ref="B136:B139"/>
    <mergeCell ref="C136:C139"/>
    <mergeCell ref="G9:I9"/>
    <mergeCell ref="J9:K9"/>
    <mergeCell ref="L9:M9"/>
    <mergeCell ref="B8:B10"/>
    <mergeCell ref="C8:C10"/>
    <mergeCell ref="D8:D10"/>
    <mergeCell ref="E8:E10"/>
    <mergeCell ref="F108:F110"/>
    <mergeCell ref="G108:S108"/>
    <mergeCell ref="G109:I109"/>
    <mergeCell ref="J109:K109"/>
    <mergeCell ref="L109:M109"/>
    <mergeCell ref="B108:B110"/>
    <mergeCell ref="C108:C110"/>
    <mergeCell ref="D108:D110"/>
    <mergeCell ref="E108:E110"/>
    <mergeCell ref="A108:A110"/>
    <mergeCell ref="A12:A13"/>
    <mergeCell ref="A40:A42"/>
    <mergeCell ref="O12:O13"/>
    <mergeCell ref="P12:P13"/>
    <mergeCell ref="Q12:Q13"/>
    <mergeCell ref="R12:R13"/>
    <mergeCell ref="B12:B13"/>
    <mergeCell ref="C12:C13"/>
    <mergeCell ref="D12:D13"/>
    <mergeCell ref="E12:E13"/>
    <mergeCell ref="F12:F13"/>
    <mergeCell ref="G12:G13"/>
    <mergeCell ref="H12:H13"/>
    <mergeCell ref="I12:I13"/>
    <mergeCell ref="J12:J13"/>
    <mergeCell ref="K12:K13"/>
    <mergeCell ref="L12:L13"/>
    <mergeCell ref="M12:M13"/>
    <mergeCell ref="N12:N13"/>
    <mergeCell ref="G20:S20"/>
    <mergeCell ref="G21:I21"/>
    <mergeCell ref="J21:K21"/>
    <mergeCell ref="L21:M21"/>
    <mergeCell ref="L5:V5"/>
    <mergeCell ref="M7:S7"/>
    <mergeCell ref="T1:V1"/>
    <mergeCell ref="T2:V2"/>
    <mergeCell ref="T3:V3"/>
    <mergeCell ref="I2:K2"/>
    <mergeCell ref="I1:K1"/>
    <mergeCell ref="I3:K3"/>
    <mergeCell ref="B7:H7"/>
    <mergeCell ref="A5:K5"/>
    <mergeCell ref="A20:A22"/>
    <mergeCell ref="B20:B22"/>
    <mergeCell ref="C20:C22"/>
    <mergeCell ref="D20:D22"/>
    <mergeCell ref="E20:E22"/>
    <mergeCell ref="F20:F22"/>
    <mergeCell ref="A8:A10"/>
    <mergeCell ref="S12:S13"/>
    <mergeCell ref="F8:F10"/>
    <mergeCell ref="G8:S8"/>
    <mergeCell ref="E31:E33"/>
    <mergeCell ref="D31:D33"/>
    <mergeCell ref="C31:C33"/>
    <mergeCell ref="B31:B33"/>
    <mergeCell ref="A31:A33"/>
    <mergeCell ref="L32:M32"/>
    <mergeCell ref="J32:K32"/>
    <mergeCell ref="G32:I32"/>
    <mergeCell ref="G31:S31"/>
    <mergeCell ref="F31:F33"/>
    <mergeCell ref="G132:S132"/>
    <mergeCell ref="G133:I133"/>
    <mergeCell ref="J133:K133"/>
    <mergeCell ref="L133:M133"/>
    <mergeCell ref="A132:A134"/>
    <mergeCell ref="B132:B134"/>
    <mergeCell ref="C132:C134"/>
    <mergeCell ref="D132:D134"/>
    <mergeCell ref="E132:E134"/>
    <mergeCell ref="F132:F134"/>
    <mergeCell ref="J68:K68"/>
    <mergeCell ref="L68:M68"/>
    <mergeCell ref="D99:D101"/>
    <mergeCell ref="E99:E101"/>
    <mergeCell ref="F99:F101"/>
    <mergeCell ref="G99:S99"/>
    <mergeCell ref="G100:I100"/>
    <mergeCell ref="J100:K100"/>
    <mergeCell ref="L100:M100"/>
    <mergeCell ref="D67:D69"/>
    <mergeCell ref="E67:E69"/>
    <mergeCell ref="G87:S87"/>
    <mergeCell ref="G88:I88"/>
    <mergeCell ref="J88:K88"/>
    <mergeCell ref="L88:M88"/>
    <mergeCell ref="A87:A89"/>
    <mergeCell ref="B87:B89"/>
    <mergeCell ref="A74:A76"/>
    <mergeCell ref="B74:B76"/>
    <mergeCell ref="C74:C76"/>
    <mergeCell ref="D74:D76"/>
    <mergeCell ref="E74:E76"/>
    <mergeCell ref="F74:F76"/>
    <mergeCell ref="G74:S74"/>
    <mergeCell ref="G75:I75"/>
    <mergeCell ref="J75:K75"/>
    <mergeCell ref="L75:M75"/>
    <mergeCell ref="F67:F69"/>
    <mergeCell ref="F87:F89"/>
    <mergeCell ref="D87:D89"/>
    <mergeCell ref="E87:E89"/>
    <mergeCell ref="G67:S67"/>
    <mergeCell ref="G68:I68"/>
    <mergeCell ref="C53:C66"/>
    <mergeCell ref="B53:B66"/>
    <mergeCell ref="A53:A66"/>
    <mergeCell ref="C71:C73"/>
    <mergeCell ref="B71:B73"/>
    <mergeCell ref="A71:A73"/>
    <mergeCell ref="C87:C89"/>
    <mergeCell ref="B103:B107"/>
    <mergeCell ref="A103:A107"/>
    <mergeCell ref="C103:C105"/>
    <mergeCell ref="A99:A101"/>
    <mergeCell ref="B99:B101"/>
    <mergeCell ref="C99:C101"/>
    <mergeCell ref="A67:A69"/>
    <mergeCell ref="B67:B69"/>
    <mergeCell ref="C67:C69"/>
    <mergeCell ref="C106:C107"/>
  </mergeCells>
  <pageMargins left="0.23622047244094491" right="0.27559055118110237" top="0.31496062992125984" bottom="0.39370078740157483" header="0.31496062992125984" footer="0.31496062992125984"/>
  <pageSetup paperSize="25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BKBPPpernc</cp:lastModifiedBy>
  <cp:lastPrinted>2013-11-09T03:35:01Z</cp:lastPrinted>
  <dcterms:created xsi:type="dcterms:W3CDTF">2013-06-04T01:13:04Z</dcterms:created>
  <dcterms:modified xsi:type="dcterms:W3CDTF">2018-07-11T03:16:57Z</dcterms:modified>
</cp:coreProperties>
</file>