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1"/>
  </bookViews>
  <sheets>
    <sheet name="Sheet1" sheetId="1" r:id="rId1"/>
    <sheet name="Renja Perub.desk 2Juli" sheetId="2" r:id="rId2"/>
  </sheets>
  <calcPr calcId="144525"/>
</workbook>
</file>

<file path=xl/calcChain.xml><?xml version="1.0" encoding="utf-8"?>
<calcChain xmlns="http://schemas.openxmlformats.org/spreadsheetml/2006/main">
  <c r="M19" i="2" l="1"/>
  <c r="M18" i="2"/>
  <c r="M17" i="2"/>
  <c r="M65" i="2" l="1"/>
  <c r="M64" i="2"/>
  <c r="M63" i="2"/>
  <c r="L63" i="2"/>
  <c r="M62" i="2"/>
  <c r="L62" i="2"/>
  <c r="M61" i="2"/>
  <c r="L61" i="2"/>
  <c r="M60" i="2"/>
  <c r="L60" i="2"/>
  <c r="M59" i="2"/>
  <c r="L59" i="2"/>
  <c r="M58" i="2"/>
  <c r="L58" i="2"/>
  <c r="K58" i="2"/>
  <c r="I58" i="2"/>
  <c r="H58" i="2"/>
  <c r="M57" i="2"/>
  <c r="L57" i="2"/>
  <c r="M56" i="2"/>
  <c r="L56" i="2"/>
  <c r="M55" i="2"/>
  <c r="L55" i="2"/>
  <c r="M54" i="2"/>
  <c r="L54" i="2"/>
  <c r="M53" i="2"/>
  <c r="L53" i="2"/>
  <c r="M52" i="2"/>
  <c r="M51" i="2"/>
  <c r="L51" i="2"/>
  <c r="M50" i="2"/>
  <c r="L50" i="2"/>
  <c r="M49" i="2"/>
  <c r="L49" i="2"/>
  <c r="M48" i="2"/>
  <c r="L48" i="2"/>
  <c r="L47" i="2"/>
  <c r="K47" i="2"/>
  <c r="M47" i="2" s="1"/>
  <c r="I47" i="2"/>
  <c r="H47" i="2"/>
  <c r="M46" i="2"/>
  <c r="L46" i="2"/>
  <c r="M45" i="2"/>
  <c r="L45" i="2"/>
  <c r="M44" i="2"/>
  <c r="L44" i="2"/>
  <c r="K44" i="2"/>
  <c r="I44" i="2"/>
  <c r="H44" i="2"/>
  <c r="M43" i="2"/>
  <c r="L43" i="2"/>
  <c r="M42" i="2"/>
  <c r="L42" i="2"/>
  <c r="M41" i="2"/>
  <c r="L41" i="2"/>
  <c r="M40" i="2"/>
  <c r="L40" i="2"/>
  <c r="K40" i="2"/>
  <c r="I40" i="2"/>
  <c r="H40" i="2"/>
  <c r="M39" i="2"/>
  <c r="L39" i="2"/>
  <c r="M38" i="2"/>
  <c r="L38" i="2"/>
  <c r="M37" i="2"/>
  <c r="L37" i="2"/>
  <c r="M35" i="2"/>
  <c r="L35" i="2"/>
  <c r="M34" i="2"/>
  <c r="L33" i="2"/>
  <c r="K33" i="2"/>
  <c r="M33" i="2" s="1"/>
  <c r="I33" i="2"/>
  <c r="H33" i="2"/>
  <c r="M32" i="2"/>
  <c r="L32" i="2"/>
  <c r="M31" i="2"/>
  <c r="L31" i="2"/>
  <c r="M30" i="2"/>
  <c r="L30" i="2"/>
  <c r="M29" i="2"/>
  <c r="L29" i="2"/>
  <c r="M28" i="2"/>
  <c r="L28" i="2"/>
  <c r="M27" i="2"/>
  <c r="L27" i="2"/>
  <c r="M26" i="2"/>
  <c r="L26" i="2"/>
  <c r="M25" i="2"/>
  <c r="L25" i="2"/>
  <c r="M24" i="2"/>
  <c r="L24" i="2"/>
  <c r="M23" i="2"/>
  <c r="L23" i="2"/>
  <c r="K22" i="2"/>
  <c r="I22" i="2"/>
  <c r="I21" i="2" s="1"/>
  <c r="H22" i="2"/>
  <c r="K21" i="2" l="1"/>
  <c r="M39" i="1"/>
  <c r="L39" i="1"/>
  <c r="M26" i="1" l="1"/>
  <c r="K40" i="1" l="1"/>
  <c r="M40" i="1" s="1"/>
  <c r="K58" i="1"/>
  <c r="M58" i="1" s="1"/>
  <c r="K22" i="1"/>
  <c r="K33" i="1"/>
  <c r="K44" i="1"/>
  <c r="M44" i="1" s="1"/>
  <c r="K47" i="1"/>
  <c r="M47" i="1" s="1"/>
  <c r="I33" i="1"/>
  <c r="M65" i="1"/>
  <c r="M64" i="1"/>
  <c r="M63" i="1"/>
  <c r="M62" i="1"/>
  <c r="M61" i="1"/>
  <c r="M60" i="1"/>
  <c r="M59" i="1"/>
  <c r="M57" i="1"/>
  <c r="M56" i="1"/>
  <c r="M55" i="1"/>
  <c r="M54" i="1"/>
  <c r="M53" i="1"/>
  <c r="M52" i="1"/>
  <c r="M51" i="1"/>
  <c r="M50" i="1"/>
  <c r="M49" i="1"/>
  <c r="M48" i="1"/>
  <c r="M46" i="1"/>
  <c r="M45" i="1"/>
  <c r="M43" i="1"/>
  <c r="M42" i="1"/>
  <c r="M41" i="1"/>
  <c r="M38" i="1"/>
  <c r="M37" i="1"/>
  <c r="M35" i="1"/>
  <c r="M34" i="1"/>
  <c r="M32" i="1"/>
  <c r="M31" i="1"/>
  <c r="M30" i="1"/>
  <c r="M29" i="1"/>
  <c r="M28" i="1"/>
  <c r="M27" i="1"/>
  <c r="M25" i="1"/>
  <c r="M24" i="1"/>
  <c r="M23" i="1"/>
  <c r="K21" i="1" l="1"/>
  <c r="M33" i="1"/>
  <c r="L57" i="1"/>
  <c r="L55" i="1"/>
  <c r="L54" i="1"/>
  <c r="H33" i="1"/>
  <c r="H22" i="1"/>
  <c r="H40" i="1" l="1"/>
  <c r="I40" i="1"/>
  <c r="I47" i="1"/>
  <c r="H58" i="1"/>
  <c r="H47" i="1"/>
  <c r="H44" i="1"/>
  <c r="I44" i="1"/>
  <c r="L60" i="1"/>
  <c r="L59" i="1"/>
  <c r="I58" i="1"/>
  <c r="I22" i="1"/>
  <c r="I21" i="1" l="1"/>
  <c r="L50" i="1" l="1"/>
  <c r="L53" i="1"/>
  <c r="L48" i="1"/>
  <c r="L51" i="1"/>
  <c r="L63" i="1" l="1"/>
  <c r="L62" i="1"/>
  <c r="L61" i="1"/>
  <c r="L58" i="1"/>
  <c r="L56" i="1"/>
  <c r="L49" i="1"/>
  <c r="L47" i="1"/>
  <c r="L46" i="1"/>
  <c r="L45" i="1"/>
  <c r="L44" i="1"/>
  <c r="L43" i="1"/>
  <c r="L42" i="1"/>
  <c r="L41" i="1"/>
  <c r="L40" i="1"/>
  <c r="L38" i="1"/>
  <c r="L37" i="1"/>
  <c r="L35" i="1"/>
  <c r="L33" i="1"/>
  <c r="L32" i="1"/>
  <c r="L31" i="1"/>
  <c r="L30" i="1"/>
  <c r="L29" i="1"/>
  <c r="L28" i="1"/>
  <c r="L27" i="1"/>
  <c r="L26" i="1"/>
  <c r="L25" i="1"/>
  <c r="L24" i="1"/>
  <c r="L23" i="1"/>
  <c r="M19" i="1"/>
</calcChain>
</file>

<file path=xl/sharedStrings.xml><?xml version="1.0" encoding="utf-8"?>
<sst xmlns="http://schemas.openxmlformats.org/spreadsheetml/2006/main" count="492" uniqueCount="159">
  <si>
    <t>TABEL 3.1</t>
  </si>
  <si>
    <t>KABUPATEN TEMANGGUNG</t>
  </si>
  <si>
    <t xml:space="preserve">SKPD : DINAS PENANAMAN MODAL DAN PELAYANAN TERPADU SATU PINTU </t>
  </si>
  <si>
    <t>No</t>
  </si>
  <si>
    <t>Urusan/ Bidang Urusan Pemerintahan Daerah, dan Program/Kegiatan</t>
  </si>
  <si>
    <t>Indikator Kinerja Program/Kegiatan</t>
  </si>
  <si>
    <t>Lokasi</t>
  </si>
  <si>
    <t>Satuan</t>
  </si>
  <si>
    <t>Bertambah (Berkurang)</t>
  </si>
  <si>
    <t>Alasan Perubahan</t>
  </si>
  <si>
    <t>Target Kinerja</t>
  </si>
  <si>
    <t>Pagu Indikatif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</si>
  <si>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</si>
  <si>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</si>
  <si>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</si>
  <si>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</si>
  <si>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</si>
  <si>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</si>
  <si>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</si>
  <si>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</si>
  <si>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</si>
  <si>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</si>
  <si>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(11=9-6)</t>
  </si>
  <si>
    <t>(13)</t>
  </si>
  <si>
    <t>BELANJA DAERAH</t>
  </si>
  <si>
    <t>SUMBER DANA :        DAU</t>
  </si>
  <si>
    <t>BELANJA TIDAK LANGSUNG</t>
  </si>
  <si>
    <t>Insentif Pemungutan Retribusi</t>
  </si>
  <si>
    <t>  BELANJA LANGSUNG</t>
  </si>
  <si>
    <t>1.</t>
  </si>
  <si>
    <t>Program pelayanan administrasi perkantoran</t>
  </si>
  <si>
    <t>a.</t>
  </si>
  <si>
    <t>Penyedian jasa komunikasi, SDA, listrik dan internet</t>
  </si>
  <si>
    <t>Terbayarnya rekening telepon, air, listrik dan internet</t>
  </si>
  <si>
    <t>DPMPTSP</t>
  </si>
  <si>
    <t>bulan</t>
  </si>
  <si>
    <t>kebutuhan pemakaian bertambah</t>
  </si>
  <si>
    <t>b.</t>
  </si>
  <si>
    <t>Penyediaan jasa kebersihan kantor</t>
  </si>
  <si>
    <t>Tersedianya alat kebersihan kantor</t>
  </si>
  <si>
    <t>c.</t>
  </si>
  <si>
    <t>Penyediaan ATK</t>
  </si>
  <si>
    <t>Tersedianya ATK</t>
  </si>
  <si>
    <t>d.</t>
  </si>
  <si>
    <t>Penyediaan barang cetakan dan penggandaan</t>
  </si>
  <si>
    <t>tersedianya barang-barang cetakan</t>
  </si>
  <si>
    <t>e.</t>
  </si>
  <si>
    <t>Penyedian komponen instalasilistrik/ penerangan bangunan kantor</t>
  </si>
  <si>
    <t>Tersedianya alat penerang listrik</t>
  </si>
  <si>
    <t>f.</t>
  </si>
  <si>
    <t>Penyediaan bahan bacaan dan peraturan perundangan</t>
  </si>
  <si>
    <t>tersedianya bahan bacaan referensi</t>
  </si>
  <si>
    <t>g.</t>
  </si>
  <si>
    <t>Penyediaan makanan dan minuman</t>
  </si>
  <si>
    <t>Tercukupinya jamuan makan minum rapat</t>
  </si>
  <si>
    <t>h.</t>
  </si>
  <si>
    <t>Rapat-rapat koordinasi dan konsultasi keluar daerah</t>
  </si>
  <si>
    <t>Terfasilitasinya perjalanan dinas luar daerah</t>
  </si>
  <si>
    <t>i.</t>
  </si>
  <si>
    <t>Rapat-rapat koordinasi dan konsultasi dalam daerah</t>
  </si>
  <si>
    <t>Terfasilitasinya perjalanan dinas dalam daerah</t>
  </si>
  <si>
    <t>Jasa Pelayanan Perkantoran</t>
  </si>
  <si>
    <t>Terbayarnya supporting staf</t>
  </si>
  <si>
    <t>2.</t>
  </si>
  <si>
    <t>Program peningkatan sarana dan prasarana aparatur</t>
  </si>
  <si>
    <t>Pengadaan peralatan gedung kantor</t>
  </si>
  <si>
    <t>Tersedianya peralatan kantor</t>
  </si>
  <si>
    <t>Pemeliharaan rutin/berkala gedung kantor</t>
  </si>
  <si>
    <t>Terlaksananya pemeliharaan gedung kantor</t>
  </si>
  <si>
    <t>Pemeliharaan rutin/berkala kendaraan dinas/operasional</t>
  </si>
  <si>
    <t>Terpeliharanya sarana kendaraan dinas</t>
  </si>
  <si>
    <t>Terpeliharanya peralatan kerja</t>
  </si>
  <si>
    <t>3.</t>
  </si>
  <si>
    <t>Program peningkatan disiplin aparatur</t>
  </si>
  <si>
    <t>Pengadaan pakaian dinas hari-hari tertentu</t>
  </si>
  <si>
    <t>Tersedianya pakaian dinas khusus perizinan</t>
  </si>
  <si>
    <t>keg</t>
  </si>
  <si>
    <t>BELANJA LANGSUNG NON PENATAUSAHAAN</t>
  </si>
  <si>
    <t>PERENCANAAN PEMBANGUNAN</t>
  </si>
  <si>
    <t>4.</t>
  </si>
  <si>
    <t>Program Perencanaan Pembangunan Daerah</t>
  </si>
  <si>
    <t>Penyusunan Dokumen Perencanaan dan Pelaporan SKPD</t>
  </si>
  <si>
    <t>SKPD :Renja, Perubahan Renja, RKA, DPA,RKPA, DPPA, Evaluasi RKPD, RFK, , LAKIP dan LPPD</t>
  </si>
  <si>
    <t>Temanggung</t>
  </si>
  <si>
    <t>dokumen</t>
  </si>
  <si>
    <t>PENANAMAN MODAL</t>
  </si>
  <si>
    <t>5.</t>
  </si>
  <si>
    <t>Penyederhanaan prosedure , perijinan &amp; peningkatan pelayanan</t>
  </si>
  <si>
    <t xml:space="preserve">Terbitnya Raperda/Raperbup </t>
  </si>
  <si>
    <t>kegiatan</t>
  </si>
  <si>
    <t>Terselenggaranya monev PATEN</t>
  </si>
  <si>
    <t>Peningkatan kualitas SDM guna peningkatan pelayanan perijinan</t>
  </si>
  <si>
    <t>Terselenggaranya pelatihan teknis perijinan</t>
  </si>
  <si>
    <t>6.</t>
  </si>
  <si>
    <t>Program peningkatan iklim investasi dan realisasi investasi</t>
  </si>
  <si>
    <t>Terselenggaranya promosi dan infomasi investasi</t>
  </si>
  <si>
    <t>Monev dan pelaporan</t>
  </si>
  <si>
    <t>Terselenggaranya monev dan pelaporan</t>
  </si>
  <si>
    <t>Penyelenggaraan Temu Usaha</t>
  </si>
  <si>
    <t>Terselenggaranya fasilitasi kerjasama antara usaha besar dan UMKM</t>
  </si>
  <si>
    <t>Rencana Tahun 2018</t>
  </si>
  <si>
    <t>APBD 2018</t>
  </si>
  <si>
    <t>Perubahan Rencana 2018</t>
  </si>
  <si>
    <t>A</t>
  </si>
  <si>
    <t>Belanja Pegawai</t>
  </si>
  <si>
    <t>a</t>
  </si>
  <si>
    <t>Gaji dan Tunjangan</t>
  </si>
  <si>
    <t>b</t>
  </si>
  <si>
    <t>TPP</t>
  </si>
  <si>
    <t>C</t>
  </si>
  <si>
    <t>Belanja Tidak Langsung</t>
  </si>
  <si>
    <t>B</t>
  </si>
  <si>
    <t>Belanja Langsung</t>
  </si>
  <si>
    <t>Pengadaan Perlengkapan gedung kantor</t>
  </si>
  <si>
    <t>Tersedianya perlengkapan kantor</t>
  </si>
  <si>
    <t>Kegiatan</t>
  </si>
  <si>
    <t>Kegiatan Monitoring dan evaluasi PATEN</t>
  </si>
  <si>
    <t>Fasilitasi Pengaduan</t>
  </si>
  <si>
    <t>Terselesaikannya pengaduan</t>
  </si>
  <si>
    <t>Terlaksananya Pengawasan dan Pengendalian PM dan Perizinan</t>
  </si>
  <si>
    <t>Pengawasan dan Pengendalian PM dan Perizinan</t>
  </si>
  <si>
    <t>Sosialisasi Perbup Pelimpahan wewenang</t>
  </si>
  <si>
    <t>Program peningkatan pelayanan perizinan</t>
  </si>
  <si>
    <t>peningkatan pelayanan perizinan satu pintu</t>
  </si>
  <si>
    <t>Terlaksananya pelayanan perizinan</t>
  </si>
  <si>
    <t>Terselenggaranya soaialisasi peraturan perizinan</t>
  </si>
  <si>
    <t>RENCANA PROGRAM DAN KEGIATAN PADA PERUBAHAN PD TAHUN 2018</t>
  </si>
  <si>
    <t>j</t>
  </si>
  <si>
    <t>Pengembangan software pelayanan perizinan</t>
  </si>
  <si>
    <t>Percepatan pelayanan perizinan</t>
  </si>
  <si>
    <t>i</t>
  </si>
  <si>
    <t>Penyelenggaraan mactmaking dan pameran investasi</t>
  </si>
  <si>
    <t>Diseminasi Promosi Investasi</t>
  </si>
  <si>
    <t>Peningkatan SDM Pelayanan Administrasi Terpadu Kecamatan</t>
  </si>
  <si>
    <t>Fasilitasi Pengembangan Kawasan Investasi dan Kebijakan PM</t>
  </si>
  <si>
    <t>e</t>
  </si>
  <si>
    <t>f</t>
  </si>
  <si>
    <t>Fasilitasi Roadmap Investasi</t>
  </si>
  <si>
    <t>Pemeliharaan rutin berkala peralatan gedung kantor</t>
  </si>
  <si>
    <t>Pemeliharaan rutin berkala perlengkapan gedung kantor</t>
  </si>
  <si>
    <t>Terpeliharanya perlengkapan kerja</t>
  </si>
  <si>
    <t>Terpublikasinya informasi investasi diluar pameran</t>
  </si>
  <si>
    <t>Tersusunnya rekomendasi kawasan investasi</t>
  </si>
  <si>
    <t>Tersusunnya laporan Roadmap Potensi Investasi</t>
  </si>
  <si>
    <t>Meningkatnya pengetahuan dan kemampuan SDM PATEN</t>
  </si>
  <si>
    <t>Tercapainya percepatan pelayanan perizinan</t>
  </si>
  <si>
    <t>Terlaksananya Pelayanan software perizinan online</t>
  </si>
  <si>
    <t>(12=10-8)</t>
  </si>
  <si>
    <t>bertambah untuk service &amp; pembelian suku cadang</t>
  </si>
  <si>
    <t xml:space="preserve">bertambah karena belum masuk anggaran   </t>
  </si>
  <si>
    <t>Bertambah untuk pembayaran premi bpjs ketenagakerjaan yang belum dianggarkan dan kekurangan honor bulan Desember</t>
  </si>
  <si>
    <t>bertambah untuk memenuhi kebutuhan ATK, Materai, Cetak</t>
  </si>
  <si>
    <t>Kebutuhan penggandaan bertambah</t>
  </si>
  <si>
    <t xml:space="preserve">bertambah karena belum masuk anggaran (untuk pemeliharan lift dll) </t>
  </si>
  <si>
    <t>Bertambah untuk memenuhi kebutuhan bacaan untuk pemohon (peningkatan Pelayanan)</t>
  </si>
  <si>
    <t>Bertambah untuk pengadaan meja kursi rapat dll</t>
  </si>
  <si>
    <t>Membayar kekurangan gaji &amp; tunjangan</t>
  </si>
  <si>
    <t>Membayar kekurangan TPP</t>
  </si>
  <si>
    <t>RENCANA PROGRAM DAN KEGIATAN PADA PERUBAHAN RENJA DPMPTSP TAHUN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</si>
</sst>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9"/>
      <name val="Cambria"/>
      <family val="1"/>
      <scheme val="major"/>
    </font>
    <font>
      <sz val="9"/>
      <color theme="9" tint="-0.249977111117893"/>
      <name val="Cambria"/>
      <family val="1"/>
      <scheme val="major"/>
    </font>
    <font>
      <b/>
      <sz val="9"/>
      <color theme="9" tint="-0.249977111117893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double">
        <color rgb="FF656565"/>
      </left>
      <right style="thin">
        <color rgb="FF656565"/>
      </right>
      <top style="double">
        <color rgb="FF656565"/>
      </top>
      <bottom style="thin">
        <color rgb="FF656565"/>
      </bottom>
      <diagonal/>
    </border>
    <border>
      <left style="thin">
        <color rgb="FF656565"/>
      </left>
      <right style="thin">
        <color rgb="FF656565"/>
      </right>
      <top style="double">
        <color rgb="FF656565"/>
      </top>
      <bottom style="thin">
        <color rgb="FF656565"/>
      </bottom>
      <diagonal/>
    </border>
    <border>
      <left style="thin">
        <color rgb="FF656565"/>
      </left>
      <right style="double">
        <color rgb="FF656565"/>
      </right>
      <top style="double">
        <color rgb="FF656565"/>
      </top>
      <bottom style="thin">
        <color rgb="FF656565"/>
      </bottom>
      <diagonal/>
    </border>
    <border>
      <left style="double">
        <color rgb="FF656565"/>
      </left>
      <right style="thin">
        <color rgb="FF656565"/>
      </right>
      <top style="thin">
        <color rgb="FF656565"/>
      </top>
      <bottom style="thin">
        <color rgb="FF656565"/>
      </bottom>
      <diagonal/>
    </border>
    <border>
      <left style="thin">
        <color rgb="FF656565"/>
      </left>
      <right style="thin">
        <color rgb="FF656565"/>
      </right>
      <top style="thin">
        <color rgb="FF656565"/>
      </top>
      <bottom style="thin">
        <color rgb="FF656565"/>
      </bottom>
      <diagonal/>
    </border>
    <border>
      <left style="thin">
        <color rgb="FF656565"/>
      </left>
      <right style="double">
        <color rgb="FF656565"/>
      </right>
      <top style="thin">
        <color rgb="FF656565"/>
      </top>
      <bottom style="thin">
        <color rgb="FF656565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rgb="FF656565"/>
      </left>
      <right style="thin">
        <color rgb="FF656565"/>
      </right>
      <top style="double">
        <color rgb="FF656565"/>
      </top>
      <bottom style="hair">
        <color rgb="FF656565"/>
      </bottom>
      <diagonal/>
    </border>
    <border>
      <left style="thin">
        <color rgb="FF656565"/>
      </left>
      <right/>
      <top style="double">
        <color rgb="FF656565"/>
      </top>
      <bottom style="hair">
        <color rgb="FF656565"/>
      </bottom>
      <diagonal/>
    </border>
    <border>
      <left/>
      <right style="thin">
        <color rgb="FF656565"/>
      </right>
      <top style="double">
        <color rgb="FF656565"/>
      </top>
      <bottom style="hair">
        <color rgb="FF656565"/>
      </bottom>
      <diagonal/>
    </border>
    <border>
      <left style="thin">
        <color rgb="FF656565"/>
      </left>
      <right style="thin">
        <color rgb="FF656565"/>
      </right>
      <top style="double">
        <color rgb="FF656565"/>
      </top>
      <bottom style="hair">
        <color rgb="FF656565"/>
      </bottom>
      <diagonal/>
    </border>
    <border>
      <left style="thin">
        <color rgb="FF656565"/>
      </left>
      <right style="double">
        <color rgb="FF656565"/>
      </right>
      <top style="double">
        <color rgb="FF656565"/>
      </top>
      <bottom style="hair">
        <color rgb="FF656565"/>
      </bottom>
      <diagonal/>
    </border>
    <border>
      <left style="double">
        <color rgb="FF656565"/>
      </left>
      <right style="thin">
        <color rgb="FF656565"/>
      </right>
      <top style="hair">
        <color rgb="FF656565"/>
      </top>
      <bottom style="hair">
        <color rgb="FF656565"/>
      </bottom>
      <diagonal/>
    </border>
    <border>
      <left style="thin">
        <color rgb="FF656565"/>
      </left>
      <right/>
      <top style="hair">
        <color rgb="FF656565"/>
      </top>
      <bottom style="hair">
        <color rgb="FF656565"/>
      </bottom>
      <diagonal/>
    </border>
    <border>
      <left/>
      <right style="thin">
        <color rgb="FF656565"/>
      </right>
      <top style="hair">
        <color rgb="FF656565"/>
      </top>
      <bottom style="hair">
        <color rgb="FF656565"/>
      </bottom>
      <diagonal/>
    </border>
    <border>
      <left style="thin">
        <color rgb="FF656565"/>
      </left>
      <right style="thin">
        <color rgb="FF656565"/>
      </right>
      <top style="hair">
        <color rgb="FF656565"/>
      </top>
      <bottom style="hair">
        <color rgb="FF656565"/>
      </bottom>
      <diagonal/>
    </border>
    <border>
      <left style="thin">
        <color rgb="FF656565"/>
      </left>
      <right style="double">
        <color rgb="FF656565"/>
      </right>
      <top style="hair">
        <color rgb="FF656565"/>
      </top>
      <bottom style="hair">
        <color rgb="FF656565"/>
      </bottom>
      <diagonal/>
    </border>
    <border>
      <left style="double">
        <color rgb="FF656565"/>
      </left>
      <right style="thin">
        <color rgb="FF656565"/>
      </right>
      <top style="hair">
        <color rgb="FF656565"/>
      </top>
      <bottom style="thin">
        <color rgb="FF656565"/>
      </bottom>
      <diagonal/>
    </border>
    <border>
      <left style="thin">
        <color rgb="FF656565"/>
      </left>
      <right/>
      <top style="hair">
        <color rgb="FF656565"/>
      </top>
      <bottom style="thin">
        <color rgb="FF656565"/>
      </bottom>
      <diagonal/>
    </border>
    <border>
      <left/>
      <right style="thin">
        <color rgb="FF656565"/>
      </right>
      <top style="hair">
        <color rgb="FF656565"/>
      </top>
      <bottom style="thin">
        <color rgb="FF656565"/>
      </bottom>
      <diagonal/>
    </border>
    <border>
      <left style="thin">
        <color rgb="FF656565"/>
      </left>
      <right style="thin">
        <color rgb="FF656565"/>
      </right>
      <top style="hair">
        <color rgb="FF656565"/>
      </top>
      <bottom style="thin">
        <color rgb="FF656565"/>
      </bottom>
      <diagonal/>
    </border>
    <border>
      <left style="thin">
        <color rgb="FF656565"/>
      </left>
      <right style="double">
        <color rgb="FF656565"/>
      </right>
      <top style="hair">
        <color rgb="FF656565"/>
      </top>
      <bottom style="thin">
        <color rgb="FF656565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Border="1" applyAlignment="1">
      <alignment horizontal="centerContinuous" vertical="center"/>
    </xf>
    <xf numFmtId="0" fontId="3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4" fillId="0" borderId="7" xfId="0" quotePrefix="1" applyFont="1" applyFill="1" applyBorder="1" applyAlignment="1" applyProtection="1">
      <alignment horizontal="center" vertical="top"/>
      <protection locked="0"/>
    </xf>
    <xf numFmtId="0" fontId="4" fillId="0" borderId="8" xfId="0" quotePrefix="1" applyFont="1" applyFill="1" applyBorder="1" applyAlignment="1" applyProtection="1">
      <alignment horizontal="center" vertical="top"/>
      <protection locked="0"/>
    </xf>
    <xf numFmtId="41" fontId="4" fillId="0" borderId="8" xfId="1" quotePrefix="1" applyFont="1" applyFill="1" applyBorder="1" applyAlignment="1" applyProtection="1">
      <alignment horizontal="center" vertical="top"/>
      <protection locked="0"/>
    </xf>
    <xf numFmtId="0" fontId="4" fillId="0" borderId="9" xfId="0" quotePrefix="1" applyFont="1" applyFill="1" applyBorder="1" applyAlignment="1" applyProtection="1">
      <alignment horizontal="center" vertical="top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2" fillId="2" borderId="15" xfId="0" applyFont="1" applyFill="1" applyBorder="1"/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3" fontId="2" fillId="2" borderId="18" xfId="0" applyNumberFormat="1" applyFont="1" applyFill="1" applyBorder="1" applyAlignment="1">
      <alignment horizontal="righ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right" vertical="center" wrapText="1"/>
    </xf>
    <xf numFmtId="0" fontId="2" fillId="3" borderId="15" xfId="0" applyFont="1" applyFill="1" applyBorder="1"/>
    <xf numFmtId="0" fontId="2" fillId="3" borderId="18" xfId="0" applyFont="1" applyFill="1" applyBorder="1" applyAlignment="1">
      <alignment horizontal="left" vertical="center" wrapText="1"/>
    </xf>
    <xf numFmtId="3" fontId="2" fillId="3" borderId="18" xfId="0" applyNumberFormat="1" applyFont="1" applyFill="1" applyBorder="1" applyAlignment="1">
      <alignment horizontal="righ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0" fillId="3" borderId="0" xfId="0" applyFill="1"/>
    <xf numFmtId="0" fontId="2" fillId="3" borderId="16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0" borderId="15" xfId="0" applyFont="1" applyFill="1" applyBorder="1"/>
    <xf numFmtId="0" fontId="2" fillId="0" borderId="16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3" fontId="2" fillId="0" borderId="18" xfId="0" applyNumberFormat="1" applyFont="1" applyFill="1" applyBorder="1" applyAlignment="1">
      <alignment horizontal="righ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right" vertical="top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left" vertical="top"/>
    </xf>
    <xf numFmtId="0" fontId="2" fillId="0" borderId="17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center" vertical="top" wrapText="1"/>
    </xf>
    <xf numFmtId="3" fontId="2" fillId="0" borderId="18" xfId="0" applyNumberFormat="1" applyFont="1" applyFill="1" applyBorder="1" applyAlignment="1">
      <alignment horizontal="right" vertical="top" wrapText="1"/>
    </xf>
    <xf numFmtId="3" fontId="2" fillId="0" borderId="19" xfId="0" applyNumberFormat="1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top" wrapText="1"/>
    </xf>
    <xf numFmtId="3" fontId="4" fillId="0" borderId="18" xfId="0" applyNumberFormat="1" applyFont="1" applyFill="1" applyBorder="1" applyAlignment="1">
      <alignment horizontal="right" vertical="top" wrapText="1"/>
    </xf>
    <xf numFmtId="0" fontId="4" fillId="0" borderId="18" xfId="0" applyFont="1" applyFill="1" applyBorder="1" applyAlignment="1">
      <alignment horizontal="center" vertical="top" wrapText="1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 vertical="top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vertical="top"/>
    </xf>
    <xf numFmtId="0" fontId="3" fillId="0" borderId="23" xfId="0" applyFont="1" applyFill="1" applyBorder="1" applyAlignment="1">
      <alignment horizontal="center" vertical="top"/>
    </xf>
    <xf numFmtId="3" fontId="3" fillId="0" borderId="23" xfId="0" applyNumberFormat="1" applyFont="1" applyFill="1" applyBorder="1" applyAlignment="1">
      <alignment horizontal="right" vertical="top"/>
    </xf>
    <xf numFmtId="3" fontId="3" fillId="0" borderId="23" xfId="0" applyNumberFormat="1" applyFont="1" applyFill="1" applyBorder="1" applyAlignment="1">
      <alignment horizontal="right" vertical="top" wrapText="1"/>
    </xf>
    <xf numFmtId="0" fontId="2" fillId="3" borderId="15" xfId="0" applyFont="1" applyFill="1" applyBorder="1" applyAlignment="1">
      <alignment vertical="top"/>
    </xf>
    <xf numFmtId="0" fontId="2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vertical="center"/>
    </xf>
    <xf numFmtId="3" fontId="2" fillId="0" borderId="18" xfId="0" applyNumberFormat="1" applyFont="1" applyFill="1" applyBorder="1" applyAlignment="1">
      <alignment horizontal="left" vertical="center" wrapText="1"/>
    </xf>
    <xf numFmtId="3" fontId="5" fillId="0" borderId="19" xfId="0" applyNumberFormat="1" applyFont="1" applyFill="1" applyBorder="1" applyAlignment="1">
      <alignment horizontal="left" vertical="top" wrapText="1"/>
    </xf>
    <xf numFmtId="0" fontId="6" fillId="3" borderId="19" xfId="0" applyFont="1" applyFill="1" applyBorder="1" applyAlignment="1">
      <alignment horizontal="left" vertical="center" wrapText="1"/>
    </xf>
    <xf numFmtId="3" fontId="5" fillId="0" borderId="19" xfId="0" applyNumberFormat="1" applyFont="1" applyFill="1" applyBorder="1" applyAlignment="1">
      <alignment horizontal="right" vertical="top" wrapText="1"/>
    </xf>
    <xf numFmtId="0" fontId="5" fillId="0" borderId="24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center" vertical="top" wrapText="1"/>
    </xf>
    <xf numFmtId="3" fontId="3" fillId="4" borderId="18" xfId="0" applyNumberFormat="1" applyFont="1" applyFill="1" applyBorder="1" applyAlignment="1">
      <alignment horizontal="right" vertical="top" wrapText="1"/>
    </xf>
    <xf numFmtId="3" fontId="4" fillId="0" borderId="19" xfId="0" applyNumberFormat="1" applyFont="1" applyFill="1" applyBorder="1" applyAlignment="1">
      <alignment horizontal="left" vertical="top" wrapText="1"/>
    </xf>
    <xf numFmtId="3" fontId="3" fillId="3" borderId="18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3" fontId="4" fillId="3" borderId="19" xfId="0" applyNumberFormat="1" applyFont="1" applyFill="1" applyBorder="1" applyAlignment="1">
      <alignment horizontal="left" vertical="top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right" vertical="center" wrapText="1"/>
    </xf>
    <xf numFmtId="0" fontId="4" fillId="0" borderId="8" xfId="0" quotePrefix="1" applyNumberFormat="1" applyFont="1" applyFill="1" applyBorder="1" applyAlignment="1" applyProtection="1">
      <alignment horizontal="center" vertical="top"/>
      <protection locked="0"/>
    </xf>
    <xf numFmtId="0" fontId="2" fillId="3" borderId="16" xfId="0" applyFont="1" applyFill="1" applyBorder="1" applyAlignment="1">
      <alignment horizontal="left" vertical="top" wrapText="1"/>
    </xf>
    <xf numFmtId="0" fontId="2" fillId="3" borderId="17" xfId="0" applyFont="1" applyFill="1" applyBorder="1" applyAlignment="1">
      <alignment horizontal="left" vertical="top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3">
    <cellStyle name="Comma [0]" xfId="1" builtinId="6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opLeftCell="A31" zoomScale="90" zoomScaleNormal="90" workbookViewId="0">
      <selection activeCell="N67" sqref="N67"/>
    </sheetView>
  </sheetViews>
  <sheetFormatPr defaultRowHeight="15" x14ac:dyDescent="0.25"/>
  <cols>
    <col min="1" max="1" width="5.42578125" customWidth="1"/>
    <col min="2" max="2" width="6.28515625" customWidth="1"/>
    <col min="3" max="3" width="19.5703125" customWidth="1"/>
    <col min="4" max="4" width="21.28515625" customWidth="1"/>
    <col min="5" max="5" width="10.140625" customWidth="1"/>
    <col min="6" max="6" width="7.7109375" customWidth="1"/>
    <col min="7" max="7" width="7.85546875" customWidth="1"/>
    <col min="8" max="8" width="14.28515625" customWidth="1"/>
    <col min="9" max="9" width="13.5703125" customWidth="1"/>
    <col min="10" max="10" width="7.7109375" customWidth="1"/>
    <col min="11" max="11" width="13.7109375" customWidth="1"/>
    <col min="12" max="12" width="8" customWidth="1"/>
    <col min="13" max="13" width="12" customWidth="1"/>
    <col min="14" max="14" width="14" customWidth="1"/>
    <col min="16" max="16" width="12" bestFit="1" customWidth="1"/>
  </cols>
  <sheetData>
    <row r="1" spans="1:14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4" x14ac:dyDescent="0.25">
      <c r="A2" s="1" t="s">
        <v>126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1" t="s">
        <v>1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x14ac:dyDescent="0.25">
      <c r="A5" s="7" t="s">
        <v>2</v>
      </c>
      <c r="B5" s="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15.75" thickBot="1" x14ac:dyDescent="0.3">
      <c r="A6" s="4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1.75" customHeight="1" thickTop="1" x14ac:dyDescent="0.25">
      <c r="A7" s="105" t="s">
        <v>3</v>
      </c>
      <c r="B7" s="107" t="s">
        <v>4</v>
      </c>
      <c r="C7" s="107"/>
      <c r="D7" s="107" t="s">
        <v>5</v>
      </c>
      <c r="E7" s="107" t="s">
        <v>6</v>
      </c>
      <c r="F7" s="107" t="s">
        <v>7</v>
      </c>
      <c r="G7" s="107" t="s">
        <v>100</v>
      </c>
      <c r="H7" s="107"/>
      <c r="I7" s="107" t="s">
        <v>101</v>
      </c>
      <c r="J7" s="107" t="s">
        <v>102</v>
      </c>
      <c r="K7" s="107"/>
      <c r="L7" s="107" t="s">
        <v>8</v>
      </c>
      <c r="M7" s="107"/>
      <c r="N7" s="109" t="s">
        <v>9</v>
      </c>
    </row>
    <row r="8" spans="1:14" ht="24" x14ac:dyDescent="0.25">
      <c r="A8" s="106"/>
      <c r="B8" s="108"/>
      <c r="C8" s="108"/>
      <c r="D8" s="108"/>
      <c r="E8" s="108"/>
      <c r="F8" s="108"/>
      <c r="G8" s="9" t="s">
        <v>10</v>
      </c>
      <c r="H8" s="9" t="s">
        <v>11</v>
      </c>
      <c r="I8" s="108"/>
      <c r="J8" s="9" t="s">
        <v>10</v>
      </c>
      <c r="K8" s="9" t="s">
        <v>11</v>
      </c>
      <c r="L8" s="9" t="s">
        <v>10</v>
      </c>
      <c r="M8" s="9" t="s">
        <v>11</v>
      </c>
      <c r="N8" s="110"/>
    </row>
    <row r="9" spans="1:14" ht="15.75" thickBot="1" x14ac:dyDescent="0.3">
      <c r="A9" s="10" t="s">
        <v>12</v>
      </c>
      <c r="B9" s="97" t="s">
        <v>13</v>
      </c>
      <c r="C9" s="97"/>
      <c r="D9" s="11" t="s">
        <v>14</v>
      </c>
      <c r="E9" s="11" t="s">
        <v>15</v>
      </c>
      <c r="F9" s="11" t="s">
        <v>16</v>
      </c>
      <c r="G9" s="11" t="s">
        <v>17</v>
      </c>
      <c r="H9" s="11" t="s">
        <v>18</v>
      </c>
      <c r="I9" s="11" t="s">
        <v>19</v>
      </c>
      <c r="J9" s="12" t="s">
        <v>20</v>
      </c>
      <c r="K9" s="11" t="s">
        <v>21</v>
      </c>
      <c r="L9" s="11" t="s">
        <v>22</v>
      </c>
      <c r="M9" s="11" t="s">
        <v>147</v>
      </c>
      <c r="N9" s="13" t="s">
        <v>23</v>
      </c>
    </row>
    <row r="10" spans="1:14" ht="15.75" thickTop="1" x14ac:dyDescent="0.25">
      <c r="A10" s="14"/>
      <c r="B10" s="15"/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8"/>
    </row>
    <row r="11" spans="1:14" x14ac:dyDescent="0.25">
      <c r="A11" s="19"/>
      <c r="B11" s="20" t="s">
        <v>24</v>
      </c>
      <c r="C11" s="21"/>
      <c r="D11" s="22"/>
      <c r="E11" s="22"/>
      <c r="F11" s="22"/>
      <c r="G11" s="22"/>
      <c r="H11" s="23"/>
      <c r="I11" s="22"/>
      <c r="J11" s="22"/>
      <c r="K11" s="22"/>
      <c r="L11" s="22"/>
      <c r="M11" s="22"/>
      <c r="N11" s="24"/>
    </row>
    <row r="12" spans="1:14" x14ac:dyDescent="0.25">
      <c r="A12" s="79" t="s">
        <v>103</v>
      </c>
      <c r="B12" s="77" t="s">
        <v>110</v>
      </c>
      <c r="C12" s="78"/>
      <c r="D12" s="22"/>
      <c r="E12" s="22"/>
      <c r="F12" s="22"/>
      <c r="G12" s="22"/>
      <c r="H12" s="23"/>
      <c r="I12" s="22"/>
      <c r="J12" s="22"/>
      <c r="K12" s="22"/>
      <c r="L12" s="22"/>
      <c r="M12" s="22"/>
      <c r="N12" s="24"/>
    </row>
    <row r="13" spans="1:14" ht="18" customHeight="1" x14ac:dyDescent="0.25">
      <c r="A13" s="80" t="s">
        <v>111</v>
      </c>
      <c r="B13" s="102" t="s">
        <v>112</v>
      </c>
      <c r="C13" s="103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6"/>
    </row>
    <row r="14" spans="1:14" x14ac:dyDescent="0.25">
      <c r="A14" s="19" t="s">
        <v>25</v>
      </c>
      <c r="B14" s="27"/>
      <c r="C14" s="28"/>
      <c r="D14" s="22"/>
      <c r="E14" s="22"/>
      <c r="F14" s="22"/>
      <c r="G14" s="22"/>
      <c r="H14" s="23"/>
      <c r="I14" s="22"/>
      <c r="J14" s="22"/>
      <c r="K14" s="22"/>
      <c r="L14" s="22"/>
      <c r="M14" s="22"/>
      <c r="N14" s="24"/>
    </row>
    <row r="15" spans="1:14" s="33" customFormat="1" ht="20.25" customHeight="1" x14ac:dyDescent="0.25">
      <c r="A15" s="71" t="s">
        <v>103</v>
      </c>
      <c r="B15" s="98" t="s">
        <v>26</v>
      </c>
      <c r="C15" s="99"/>
      <c r="D15" s="30"/>
      <c r="E15" s="30"/>
      <c r="F15" s="30"/>
      <c r="G15" s="30"/>
      <c r="H15" s="31"/>
      <c r="I15" s="30"/>
      <c r="J15" s="30"/>
      <c r="K15" s="30"/>
      <c r="L15" s="30"/>
      <c r="M15" s="30"/>
      <c r="N15" s="32"/>
    </row>
    <row r="16" spans="1:14" s="33" customFormat="1" ht="20.25" customHeight="1" x14ac:dyDescent="0.25">
      <c r="A16" s="72">
        <v>1</v>
      </c>
      <c r="B16" s="100" t="s">
        <v>104</v>
      </c>
      <c r="C16" s="101"/>
      <c r="D16" s="30"/>
      <c r="E16" s="30"/>
      <c r="F16" s="30"/>
      <c r="G16" s="30"/>
      <c r="H16" s="31"/>
      <c r="I16" s="30"/>
      <c r="J16" s="30"/>
      <c r="K16" s="30"/>
      <c r="L16" s="30"/>
      <c r="M16" s="30"/>
      <c r="N16" s="32"/>
    </row>
    <row r="17" spans="1:16" s="33" customFormat="1" ht="20.25" customHeight="1" x14ac:dyDescent="0.25">
      <c r="A17" s="29"/>
      <c r="B17" s="73" t="s">
        <v>105</v>
      </c>
      <c r="C17" s="74" t="s">
        <v>106</v>
      </c>
      <c r="D17" s="30"/>
      <c r="E17" s="30"/>
      <c r="F17" s="30"/>
      <c r="G17" s="30"/>
      <c r="H17" s="31">
        <v>1017651636</v>
      </c>
      <c r="I17" s="30"/>
      <c r="J17" s="30"/>
      <c r="K17" s="30"/>
      <c r="L17" s="30"/>
      <c r="M17" s="30"/>
      <c r="N17" s="32"/>
    </row>
    <row r="18" spans="1:16" s="33" customFormat="1" ht="20.25" customHeight="1" x14ac:dyDescent="0.25">
      <c r="A18" s="29"/>
      <c r="B18" s="73" t="s">
        <v>107</v>
      </c>
      <c r="C18" s="74" t="s">
        <v>108</v>
      </c>
      <c r="D18" s="30"/>
      <c r="E18" s="30"/>
      <c r="F18" s="30"/>
      <c r="G18" s="30"/>
      <c r="H18" s="31">
        <v>359100000</v>
      </c>
      <c r="I18" s="30"/>
      <c r="J18" s="30"/>
      <c r="K18" s="30"/>
      <c r="L18" s="30"/>
      <c r="M18" s="30"/>
      <c r="N18" s="32"/>
    </row>
    <row r="19" spans="1:16" s="33" customFormat="1" ht="24" x14ac:dyDescent="0.25">
      <c r="A19" s="29"/>
      <c r="B19" s="75" t="s">
        <v>109</v>
      </c>
      <c r="C19" s="76" t="s">
        <v>27</v>
      </c>
      <c r="D19" s="30"/>
      <c r="E19" s="30"/>
      <c r="F19" s="30"/>
      <c r="G19" s="30"/>
      <c r="H19" s="31">
        <v>88956525</v>
      </c>
      <c r="I19" s="31"/>
      <c r="J19" s="30"/>
      <c r="K19" s="31">
        <v>88956525</v>
      </c>
      <c r="L19" s="30"/>
      <c r="M19" s="31">
        <f>K19-H19</f>
        <v>0</v>
      </c>
      <c r="N19" s="83"/>
    </row>
    <row r="20" spans="1:16" s="33" customFormat="1" x14ac:dyDescent="0.25">
      <c r="A20" s="29"/>
      <c r="B20" s="34"/>
      <c r="C20" s="35"/>
      <c r="D20" s="30"/>
      <c r="E20" s="30"/>
      <c r="F20" s="30"/>
      <c r="G20" s="30"/>
      <c r="H20" s="31"/>
      <c r="I20" s="30"/>
      <c r="J20" s="30"/>
      <c r="K20" s="30"/>
      <c r="L20" s="30"/>
      <c r="M20" s="30"/>
      <c r="N20" s="32"/>
    </row>
    <row r="21" spans="1:16" x14ac:dyDescent="0.25">
      <c r="A21" s="36" t="s">
        <v>111</v>
      </c>
      <c r="B21" s="37" t="s">
        <v>28</v>
      </c>
      <c r="C21" s="38"/>
      <c r="D21" s="39"/>
      <c r="E21" s="39"/>
      <c r="F21" s="39"/>
      <c r="G21" s="39"/>
      <c r="H21" s="40"/>
      <c r="I21" s="81">
        <f>SUM(I22+I33+I40+I44+I47+I58)</f>
        <v>1686926364</v>
      </c>
      <c r="J21" s="39"/>
      <c r="K21" s="81">
        <f>SUM(K22+K33+K40+K44+K47+K58)</f>
        <v>1911426364</v>
      </c>
      <c r="L21" s="39"/>
      <c r="M21" s="39"/>
      <c r="N21" s="41"/>
    </row>
    <row r="22" spans="1:16" ht="36" x14ac:dyDescent="0.25">
      <c r="A22" s="42" t="s">
        <v>29</v>
      </c>
      <c r="B22" s="43"/>
      <c r="C22" s="38" t="s">
        <v>30</v>
      </c>
      <c r="D22" s="39"/>
      <c r="E22" s="39"/>
      <c r="F22" s="39"/>
      <c r="G22" s="39"/>
      <c r="H22" s="57">
        <f>SUM(H23:H32)</f>
        <v>536000000</v>
      </c>
      <c r="I22" s="57">
        <f>SUM(I23:I32)</f>
        <v>435299000</v>
      </c>
      <c r="J22" s="39"/>
      <c r="K22" s="57">
        <f>SUM(K23:K32)</f>
        <v>496299000</v>
      </c>
      <c r="L22" s="39"/>
      <c r="M22" s="39"/>
      <c r="N22" s="41"/>
    </row>
    <row r="23" spans="1:16" ht="36" x14ac:dyDescent="0.25">
      <c r="A23" s="45"/>
      <c r="B23" s="46" t="s">
        <v>31</v>
      </c>
      <c r="C23" s="47" t="s">
        <v>32</v>
      </c>
      <c r="D23" s="48" t="s">
        <v>33</v>
      </c>
      <c r="E23" s="48" t="s">
        <v>34</v>
      </c>
      <c r="F23" s="49" t="s">
        <v>35</v>
      </c>
      <c r="G23" s="49">
        <v>12</v>
      </c>
      <c r="H23" s="44">
        <v>50000000</v>
      </c>
      <c r="I23" s="44">
        <v>50000000</v>
      </c>
      <c r="J23" s="49">
        <v>12</v>
      </c>
      <c r="K23" s="44">
        <v>92000000</v>
      </c>
      <c r="L23" s="49">
        <f>J23-G23</f>
        <v>0</v>
      </c>
      <c r="M23" s="44">
        <f>K23-I23</f>
        <v>42000000</v>
      </c>
      <c r="N23" s="89" t="s">
        <v>36</v>
      </c>
    </row>
    <row r="24" spans="1:16" ht="24" x14ac:dyDescent="0.25">
      <c r="A24" s="45"/>
      <c r="B24" s="46" t="s">
        <v>37</v>
      </c>
      <c r="C24" s="47" t="s">
        <v>38</v>
      </c>
      <c r="D24" s="48" t="s">
        <v>39</v>
      </c>
      <c r="E24" s="48" t="s">
        <v>34</v>
      </c>
      <c r="F24" s="49" t="s">
        <v>35</v>
      </c>
      <c r="G24" s="49">
        <v>12</v>
      </c>
      <c r="H24" s="44">
        <v>10000000</v>
      </c>
      <c r="I24" s="44">
        <v>8000000</v>
      </c>
      <c r="J24" s="49">
        <v>12</v>
      </c>
      <c r="K24" s="44">
        <v>8000000</v>
      </c>
      <c r="L24" s="49">
        <f t="shared" ref="L24:L63" si="0">J24-G24</f>
        <v>0</v>
      </c>
      <c r="M24" s="44">
        <f t="shared" ref="M24:M65" si="1">K24-I24</f>
        <v>0</v>
      </c>
      <c r="N24" s="84"/>
    </row>
    <row r="25" spans="1:16" x14ac:dyDescent="0.25">
      <c r="A25" s="45"/>
      <c r="B25" s="46" t="s">
        <v>40</v>
      </c>
      <c r="C25" s="47" t="s">
        <v>41</v>
      </c>
      <c r="D25" s="48" t="s">
        <v>42</v>
      </c>
      <c r="E25" s="48" t="s">
        <v>34</v>
      </c>
      <c r="F25" s="49" t="s">
        <v>35</v>
      </c>
      <c r="G25" s="49">
        <v>12</v>
      </c>
      <c r="H25" s="44">
        <v>85000000</v>
      </c>
      <c r="I25" s="44">
        <v>47800000</v>
      </c>
      <c r="J25" s="49">
        <v>12</v>
      </c>
      <c r="K25" s="44">
        <v>47800000</v>
      </c>
      <c r="L25" s="49">
        <f t="shared" si="0"/>
        <v>0</v>
      </c>
      <c r="M25" s="44">
        <f t="shared" si="1"/>
        <v>0</v>
      </c>
      <c r="N25" s="82"/>
    </row>
    <row r="26" spans="1:16" ht="36" x14ac:dyDescent="0.25">
      <c r="A26" s="45"/>
      <c r="B26" s="46" t="s">
        <v>43</v>
      </c>
      <c r="C26" s="47" t="s">
        <v>44</v>
      </c>
      <c r="D26" s="48" t="s">
        <v>45</v>
      </c>
      <c r="E26" s="48" t="s">
        <v>34</v>
      </c>
      <c r="F26" s="49" t="s">
        <v>35</v>
      </c>
      <c r="G26" s="49">
        <v>12</v>
      </c>
      <c r="H26" s="44">
        <v>80000000</v>
      </c>
      <c r="I26" s="44">
        <v>68780000</v>
      </c>
      <c r="J26" s="49">
        <v>12</v>
      </c>
      <c r="K26" s="44">
        <v>71780000</v>
      </c>
      <c r="L26" s="49">
        <f t="shared" si="0"/>
        <v>0</v>
      </c>
      <c r="M26" s="44">
        <f t="shared" si="1"/>
        <v>3000000</v>
      </c>
      <c r="N26" s="89" t="s">
        <v>152</v>
      </c>
      <c r="P26" s="91"/>
    </row>
    <row r="27" spans="1:16" ht="48" x14ac:dyDescent="0.25">
      <c r="A27" s="45"/>
      <c r="B27" s="46" t="s">
        <v>46</v>
      </c>
      <c r="C27" s="47" t="s">
        <v>47</v>
      </c>
      <c r="D27" s="48" t="s">
        <v>48</v>
      </c>
      <c r="E27" s="48" t="s">
        <v>34</v>
      </c>
      <c r="F27" s="49" t="s">
        <v>35</v>
      </c>
      <c r="G27" s="49">
        <v>12</v>
      </c>
      <c r="H27" s="44">
        <v>15000000</v>
      </c>
      <c r="I27" s="44">
        <v>8167000</v>
      </c>
      <c r="J27" s="49">
        <v>12</v>
      </c>
      <c r="K27" s="44">
        <v>8167000</v>
      </c>
      <c r="L27" s="49">
        <f t="shared" si="0"/>
        <v>0</v>
      </c>
      <c r="M27" s="44">
        <f t="shared" si="1"/>
        <v>0</v>
      </c>
      <c r="N27" s="82"/>
    </row>
    <row r="28" spans="1:16" ht="84" x14ac:dyDescent="0.25">
      <c r="A28" s="45"/>
      <c r="B28" s="46" t="s">
        <v>49</v>
      </c>
      <c r="C28" s="47" t="s">
        <v>50</v>
      </c>
      <c r="D28" s="48" t="s">
        <v>51</v>
      </c>
      <c r="E28" s="48" t="s">
        <v>34</v>
      </c>
      <c r="F28" s="49" t="s">
        <v>35</v>
      </c>
      <c r="G28" s="49">
        <v>12</v>
      </c>
      <c r="H28" s="44">
        <v>6000000</v>
      </c>
      <c r="I28" s="44">
        <v>2700000</v>
      </c>
      <c r="J28" s="49">
        <v>12</v>
      </c>
      <c r="K28" s="44">
        <v>3700000</v>
      </c>
      <c r="L28" s="49">
        <f t="shared" si="0"/>
        <v>0</v>
      </c>
      <c r="M28" s="44">
        <f t="shared" si="1"/>
        <v>1000000</v>
      </c>
      <c r="N28" s="92" t="s">
        <v>154</v>
      </c>
    </row>
    <row r="29" spans="1:16" ht="24" x14ac:dyDescent="0.25">
      <c r="A29" s="45"/>
      <c r="B29" s="46" t="s">
        <v>52</v>
      </c>
      <c r="C29" s="47" t="s">
        <v>53</v>
      </c>
      <c r="D29" s="48" t="s">
        <v>54</v>
      </c>
      <c r="E29" s="48" t="s">
        <v>34</v>
      </c>
      <c r="F29" s="49" t="s">
        <v>35</v>
      </c>
      <c r="G29" s="49">
        <v>12</v>
      </c>
      <c r="H29" s="44">
        <v>30000000</v>
      </c>
      <c r="I29" s="44">
        <v>20000000</v>
      </c>
      <c r="J29" s="49">
        <v>12</v>
      </c>
      <c r="K29" s="90">
        <v>20000000</v>
      </c>
      <c r="L29" s="49">
        <f t="shared" si="0"/>
        <v>0</v>
      </c>
      <c r="M29" s="44">
        <f t="shared" si="1"/>
        <v>0</v>
      </c>
      <c r="N29" s="82"/>
    </row>
    <row r="30" spans="1:16" ht="36" x14ac:dyDescent="0.25">
      <c r="A30" s="45"/>
      <c r="B30" s="46" t="s">
        <v>55</v>
      </c>
      <c r="C30" s="47" t="s">
        <v>56</v>
      </c>
      <c r="D30" s="48" t="s">
        <v>57</v>
      </c>
      <c r="E30" s="48" t="s">
        <v>34</v>
      </c>
      <c r="F30" s="49" t="s">
        <v>35</v>
      </c>
      <c r="G30" s="49">
        <v>12</v>
      </c>
      <c r="H30" s="44">
        <v>75000000</v>
      </c>
      <c r="I30" s="44">
        <v>50000000</v>
      </c>
      <c r="J30" s="49">
        <v>12</v>
      </c>
      <c r="K30" s="44">
        <v>50000000</v>
      </c>
      <c r="L30" s="49">
        <f t="shared" si="0"/>
        <v>0</v>
      </c>
      <c r="M30" s="44">
        <f t="shared" si="1"/>
        <v>0</v>
      </c>
      <c r="N30" s="82"/>
    </row>
    <row r="31" spans="1:16" ht="36" x14ac:dyDescent="0.25">
      <c r="A31" s="45"/>
      <c r="B31" s="46" t="s">
        <v>58</v>
      </c>
      <c r="C31" s="47" t="s">
        <v>59</v>
      </c>
      <c r="D31" s="48" t="s">
        <v>60</v>
      </c>
      <c r="E31" s="48" t="s">
        <v>34</v>
      </c>
      <c r="F31" s="49" t="s">
        <v>35</v>
      </c>
      <c r="G31" s="49">
        <v>12</v>
      </c>
      <c r="H31" s="44">
        <v>25000000</v>
      </c>
      <c r="I31" s="44">
        <v>20000000</v>
      </c>
      <c r="J31" s="49">
        <v>12</v>
      </c>
      <c r="K31" s="44">
        <v>20000000</v>
      </c>
      <c r="L31" s="49">
        <f t="shared" si="0"/>
        <v>0</v>
      </c>
      <c r="M31" s="44">
        <f t="shared" si="1"/>
        <v>0</v>
      </c>
      <c r="N31" s="82"/>
    </row>
    <row r="32" spans="1:16" ht="107.25" customHeight="1" x14ac:dyDescent="0.25">
      <c r="A32" s="45"/>
      <c r="B32" s="46" t="s">
        <v>127</v>
      </c>
      <c r="C32" s="47" t="s">
        <v>61</v>
      </c>
      <c r="D32" s="48" t="s">
        <v>62</v>
      </c>
      <c r="E32" s="48" t="s">
        <v>34</v>
      </c>
      <c r="F32" s="49" t="s">
        <v>35</v>
      </c>
      <c r="G32" s="49">
        <v>12</v>
      </c>
      <c r="H32" s="44">
        <v>160000000</v>
      </c>
      <c r="I32" s="44">
        <v>159852000</v>
      </c>
      <c r="J32" s="49">
        <v>12</v>
      </c>
      <c r="K32" s="44">
        <v>174852000</v>
      </c>
      <c r="L32" s="49">
        <f t="shared" si="0"/>
        <v>0</v>
      </c>
      <c r="M32" s="44">
        <f t="shared" si="1"/>
        <v>15000000</v>
      </c>
      <c r="N32" s="89" t="s">
        <v>150</v>
      </c>
      <c r="P32" s="91"/>
    </row>
    <row r="33" spans="1:14" ht="36" x14ac:dyDescent="0.25">
      <c r="A33" s="42" t="s">
        <v>63</v>
      </c>
      <c r="B33" s="43"/>
      <c r="C33" s="38" t="s">
        <v>64</v>
      </c>
      <c r="D33" s="39"/>
      <c r="E33" s="48"/>
      <c r="F33" s="39"/>
      <c r="G33" s="39"/>
      <c r="H33" s="57">
        <f>SUM(H34:H39)</f>
        <v>380000000</v>
      </c>
      <c r="I33" s="57">
        <f>SUM(I34:I39)</f>
        <v>48489864</v>
      </c>
      <c r="J33" s="39"/>
      <c r="K33" s="57">
        <f>SUM(K34:K39)</f>
        <v>198489864</v>
      </c>
      <c r="L33" s="49">
        <f t="shared" si="0"/>
        <v>0</v>
      </c>
      <c r="M33" s="44">
        <f t="shared" si="1"/>
        <v>150000000</v>
      </c>
      <c r="N33" s="51"/>
    </row>
    <row r="34" spans="1:14" ht="36" customHeight="1" x14ac:dyDescent="0.25">
      <c r="A34" s="42"/>
      <c r="B34" s="46" t="s">
        <v>31</v>
      </c>
      <c r="C34" s="47" t="s">
        <v>113</v>
      </c>
      <c r="D34" s="48" t="s">
        <v>114</v>
      </c>
      <c r="E34" s="48" t="s">
        <v>34</v>
      </c>
      <c r="F34" s="48" t="s">
        <v>115</v>
      </c>
      <c r="G34" s="49">
        <v>1</v>
      </c>
      <c r="H34" s="44">
        <v>150000000</v>
      </c>
      <c r="I34" s="44">
        <v>8000000</v>
      </c>
      <c r="J34" s="49">
        <v>1</v>
      </c>
      <c r="K34" s="44">
        <v>33000000</v>
      </c>
      <c r="L34" s="49"/>
      <c r="M34" s="44">
        <f t="shared" si="1"/>
        <v>25000000</v>
      </c>
      <c r="N34" s="59" t="s">
        <v>155</v>
      </c>
    </row>
    <row r="35" spans="1:14" ht="24" x14ac:dyDescent="0.25">
      <c r="A35" s="45"/>
      <c r="B35" s="46" t="s">
        <v>107</v>
      </c>
      <c r="C35" s="47" t="s">
        <v>65</v>
      </c>
      <c r="D35" s="48" t="s">
        <v>66</v>
      </c>
      <c r="E35" s="48" t="s">
        <v>34</v>
      </c>
      <c r="F35" s="48" t="s">
        <v>115</v>
      </c>
      <c r="G35" s="49">
        <v>1</v>
      </c>
      <c r="H35" s="44">
        <v>60000000</v>
      </c>
      <c r="I35" s="44">
        <v>8000000</v>
      </c>
      <c r="J35" s="49">
        <v>1</v>
      </c>
      <c r="K35" s="44">
        <v>8000000</v>
      </c>
      <c r="L35" s="49">
        <f t="shared" si="0"/>
        <v>0</v>
      </c>
      <c r="M35" s="44">
        <f t="shared" si="1"/>
        <v>0</v>
      </c>
      <c r="N35" s="50"/>
    </row>
    <row r="36" spans="1:14" ht="36" x14ac:dyDescent="0.25">
      <c r="A36" s="45"/>
      <c r="B36" s="46" t="s">
        <v>40</v>
      </c>
      <c r="C36" s="47" t="s">
        <v>67</v>
      </c>
      <c r="D36" s="48" t="s">
        <v>68</v>
      </c>
      <c r="E36" s="48" t="s">
        <v>34</v>
      </c>
      <c r="F36" s="49" t="s">
        <v>35</v>
      </c>
      <c r="G36" s="49">
        <v>1</v>
      </c>
      <c r="H36" s="44">
        <v>50000000</v>
      </c>
      <c r="I36" s="90"/>
      <c r="J36" s="49">
        <v>1</v>
      </c>
      <c r="K36" s="44"/>
      <c r="L36" s="49"/>
      <c r="M36" s="44"/>
      <c r="N36" s="50"/>
    </row>
    <row r="37" spans="1:14" ht="48" customHeight="1" x14ac:dyDescent="0.25">
      <c r="A37" s="45"/>
      <c r="B37" s="46" t="s">
        <v>43</v>
      </c>
      <c r="C37" s="47" t="s">
        <v>69</v>
      </c>
      <c r="D37" s="48" t="s">
        <v>70</v>
      </c>
      <c r="E37" s="48" t="s">
        <v>34</v>
      </c>
      <c r="F37" s="49" t="s">
        <v>35</v>
      </c>
      <c r="G37" s="49">
        <v>12</v>
      </c>
      <c r="H37" s="44">
        <v>60000000</v>
      </c>
      <c r="I37" s="44">
        <v>32489864</v>
      </c>
      <c r="J37" s="49">
        <v>12</v>
      </c>
      <c r="K37" s="44">
        <v>52489864</v>
      </c>
      <c r="L37" s="49">
        <f t="shared" si="0"/>
        <v>0</v>
      </c>
      <c r="M37" s="44">
        <f t="shared" si="1"/>
        <v>20000000</v>
      </c>
      <c r="N37" s="50" t="s">
        <v>148</v>
      </c>
    </row>
    <row r="38" spans="1:14" ht="36" x14ac:dyDescent="0.25">
      <c r="A38" s="45"/>
      <c r="B38" s="46" t="s">
        <v>46</v>
      </c>
      <c r="C38" s="47" t="s">
        <v>138</v>
      </c>
      <c r="D38" s="48" t="s">
        <v>71</v>
      </c>
      <c r="E38" s="48" t="s">
        <v>34</v>
      </c>
      <c r="F38" s="49" t="s">
        <v>35</v>
      </c>
      <c r="G38" s="49">
        <v>12</v>
      </c>
      <c r="H38" s="44">
        <v>45000000</v>
      </c>
      <c r="I38" s="90"/>
      <c r="J38" s="49">
        <v>12</v>
      </c>
      <c r="K38" s="44">
        <v>5000000</v>
      </c>
      <c r="L38" s="49">
        <f t="shared" si="0"/>
        <v>0</v>
      </c>
      <c r="M38" s="44">
        <f t="shared" si="1"/>
        <v>5000000</v>
      </c>
      <c r="N38" s="50" t="s">
        <v>149</v>
      </c>
    </row>
    <row r="39" spans="1:14" ht="72" x14ac:dyDescent="0.25">
      <c r="A39" s="45"/>
      <c r="B39" s="46" t="s">
        <v>49</v>
      </c>
      <c r="C39" s="47" t="s">
        <v>139</v>
      </c>
      <c r="D39" s="48" t="s">
        <v>140</v>
      </c>
      <c r="E39" s="48" t="s">
        <v>34</v>
      </c>
      <c r="F39" s="49" t="s">
        <v>35</v>
      </c>
      <c r="G39" s="49">
        <v>3</v>
      </c>
      <c r="H39" s="44">
        <v>15000000</v>
      </c>
      <c r="I39" s="90"/>
      <c r="J39" s="49">
        <v>3</v>
      </c>
      <c r="K39" s="44">
        <v>100000000</v>
      </c>
      <c r="L39" s="49">
        <f t="shared" ref="L39" si="2">J39-G39</f>
        <v>0</v>
      </c>
      <c r="M39" s="44">
        <f t="shared" ref="M39" si="3">K39-I39</f>
        <v>100000000</v>
      </c>
      <c r="N39" s="50" t="s">
        <v>153</v>
      </c>
    </row>
    <row r="40" spans="1:14" ht="24" x14ac:dyDescent="0.25">
      <c r="A40" s="42" t="s">
        <v>72</v>
      </c>
      <c r="B40" s="43"/>
      <c r="C40" s="38" t="s">
        <v>73</v>
      </c>
      <c r="D40" s="39"/>
      <c r="E40" s="48" t="s">
        <v>34</v>
      </c>
      <c r="F40" s="39"/>
      <c r="G40" s="39"/>
      <c r="H40" s="57">
        <f>SUM(H41)</f>
        <v>25000000</v>
      </c>
      <c r="I40" s="57">
        <f>SUM(I41)</f>
        <v>9750000</v>
      </c>
      <c r="J40" s="39"/>
      <c r="K40" s="57">
        <f>SUM(K41)</f>
        <v>9750000</v>
      </c>
      <c r="L40" s="49">
        <f t="shared" si="0"/>
        <v>0</v>
      </c>
      <c r="M40" s="44">
        <f t="shared" si="1"/>
        <v>0</v>
      </c>
      <c r="N40" s="51"/>
    </row>
    <row r="41" spans="1:14" ht="24" x14ac:dyDescent="0.25">
      <c r="A41" s="45"/>
      <c r="B41" s="46" t="s">
        <v>31</v>
      </c>
      <c r="C41" s="47" t="s">
        <v>74</v>
      </c>
      <c r="D41" s="48" t="s">
        <v>75</v>
      </c>
      <c r="E41" s="48" t="s">
        <v>34</v>
      </c>
      <c r="F41" s="49" t="s">
        <v>76</v>
      </c>
      <c r="G41" s="49">
        <v>1</v>
      </c>
      <c r="H41" s="44">
        <v>25000000</v>
      </c>
      <c r="I41" s="44">
        <v>9750000</v>
      </c>
      <c r="J41" s="49">
        <v>1</v>
      </c>
      <c r="K41" s="44">
        <v>9750000</v>
      </c>
      <c r="L41" s="49">
        <f t="shared" si="0"/>
        <v>0</v>
      </c>
      <c r="M41" s="44">
        <f t="shared" si="1"/>
        <v>0</v>
      </c>
      <c r="N41" s="82"/>
    </row>
    <row r="42" spans="1:14" x14ac:dyDescent="0.25">
      <c r="A42" s="52"/>
      <c r="B42" s="53" t="s">
        <v>77</v>
      </c>
      <c r="C42" s="54"/>
      <c r="D42" s="55"/>
      <c r="E42" s="48" t="s">
        <v>34</v>
      </c>
      <c r="F42" s="56"/>
      <c r="G42" s="56"/>
      <c r="H42" s="57"/>
      <c r="I42" s="57"/>
      <c r="J42" s="56"/>
      <c r="K42" s="57"/>
      <c r="L42" s="49">
        <f t="shared" si="0"/>
        <v>0</v>
      </c>
      <c r="M42" s="44">
        <f t="shared" si="1"/>
        <v>0</v>
      </c>
      <c r="N42" s="58"/>
    </row>
    <row r="43" spans="1:14" ht="24" x14ac:dyDescent="0.25">
      <c r="A43" s="42"/>
      <c r="B43" s="43"/>
      <c r="C43" s="38" t="s">
        <v>78</v>
      </c>
      <c r="D43" s="39"/>
      <c r="E43" s="48" t="s">
        <v>34</v>
      </c>
      <c r="F43" s="39"/>
      <c r="G43" s="39"/>
      <c r="H43" s="39"/>
      <c r="I43" s="57"/>
      <c r="J43" s="39"/>
      <c r="K43" s="39"/>
      <c r="L43" s="49">
        <f t="shared" si="0"/>
        <v>0</v>
      </c>
      <c r="M43" s="44">
        <f t="shared" si="1"/>
        <v>0</v>
      </c>
      <c r="N43" s="51"/>
    </row>
    <row r="44" spans="1:14" ht="24" x14ac:dyDescent="0.25">
      <c r="A44" s="42" t="s">
        <v>79</v>
      </c>
      <c r="B44" s="43"/>
      <c r="C44" s="38" t="s">
        <v>80</v>
      </c>
      <c r="D44" s="39"/>
      <c r="E44" s="48" t="s">
        <v>34</v>
      </c>
      <c r="F44" s="39"/>
      <c r="G44" s="39"/>
      <c r="H44" s="40">
        <f>SUM(H45)</f>
        <v>5000000</v>
      </c>
      <c r="I44" s="40">
        <f>SUM(I45)</f>
        <v>3500000</v>
      </c>
      <c r="J44" s="39"/>
      <c r="K44" s="40">
        <f>SUM(K45)</f>
        <v>3500000</v>
      </c>
      <c r="L44" s="49">
        <f t="shared" si="0"/>
        <v>0</v>
      </c>
      <c r="M44" s="44">
        <f t="shared" si="1"/>
        <v>0</v>
      </c>
      <c r="N44" s="51"/>
    </row>
    <row r="45" spans="1:14" ht="48" x14ac:dyDescent="0.25">
      <c r="A45" s="45"/>
      <c r="B45" s="46" t="s">
        <v>31</v>
      </c>
      <c r="C45" s="47" t="s">
        <v>81</v>
      </c>
      <c r="D45" s="48" t="s">
        <v>82</v>
      </c>
      <c r="E45" s="48" t="s">
        <v>83</v>
      </c>
      <c r="F45" s="49" t="s">
        <v>84</v>
      </c>
      <c r="G45" s="49">
        <v>7</v>
      </c>
      <c r="H45" s="44">
        <v>5000000</v>
      </c>
      <c r="I45" s="44">
        <v>3500000</v>
      </c>
      <c r="J45" s="49">
        <v>7</v>
      </c>
      <c r="K45" s="44">
        <v>3500000</v>
      </c>
      <c r="L45" s="49">
        <f t="shared" si="0"/>
        <v>0</v>
      </c>
      <c r="M45" s="44">
        <f t="shared" si="1"/>
        <v>0</v>
      </c>
      <c r="N45" s="50"/>
    </row>
    <row r="46" spans="1:14" x14ac:dyDescent="0.25">
      <c r="A46" s="42"/>
      <c r="B46" s="43"/>
      <c r="C46" s="38" t="s">
        <v>85</v>
      </c>
      <c r="D46" s="39"/>
      <c r="E46" s="39"/>
      <c r="F46" s="39"/>
      <c r="G46" s="39"/>
      <c r="H46" s="39"/>
      <c r="I46" s="44"/>
      <c r="J46" s="39"/>
      <c r="K46" s="39"/>
      <c r="L46" s="49">
        <f t="shared" si="0"/>
        <v>0</v>
      </c>
      <c r="M46" s="44">
        <f t="shared" si="1"/>
        <v>0</v>
      </c>
      <c r="N46" s="51"/>
    </row>
    <row r="47" spans="1:14" ht="24" x14ac:dyDescent="0.25">
      <c r="A47" s="42" t="s">
        <v>86</v>
      </c>
      <c r="B47" s="43"/>
      <c r="C47" s="38" t="s">
        <v>122</v>
      </c>
      <c r="D47" s="39"/>
      <c r="E47" s="39"/>
      <c r="F47" s="39"/>
      <c r="G47" s="39"/>
      <c r="H47" s="40">
        <f>SUM(H48:H57)</f>
        <v>1265000000</v>
      </c>
      <c r="I47" s="40">
        <f>SUM(I48:I57)</f>
        <v>786865500</v>
      </c>
      <c r="J47" s="39"/>
      <c r="K47" s="40">
        <f>SUM(K48:K57)</f>
        <v>800365500</v>
      </c>
      <c r="L47" s="49">
        <f t="shared" si="0"/>
        <v>0</v>
      </c>
      <c r="M47" s="40">
        <f t="shared" si="1"/>
        <v>13500000</v>
      </c>
      <c r="N47" s="51"/>
    </row>
    <row r="48" spans="1:14" ht="48" x14ac:dyDescent="0.25">
      <c r="A48" s="45"/>
      <c r="B48" s="46" t="s">
        <v>31</v>
      </c>
      <c r="C48" s="47" t="s">
        <v>123</v>
      </c>
      <c r="D48" s="48" t="s">
        <v>124</v>
      </c>
      <c r="E48" s="48" t="s">
        <v>34</v>
      </c>
      <c r="F48" s="49" t="s">
        <v>89</v>
      </c>
      <c r="G48" s="49">
        <v>1</v>
      </c>
      <c r="H48" s="60">
        <v>600000000</v>
      </c>
      <c r="I48" s="60">
        <v>269121000</v>
      </c>
      <c r="J48" s="49">
        <v>1</v>
      </c>
      <c r="K48" s="60">
        <v>282621000</v>
      </c>
      <c r="L48" s="61">
        <f t="shared" ref="L48" si="4">J48-G48</f>
        <v>0</v>
      </c>
      <c r="M48" s="44">
        <f t="shared" si="1"/>
        <v>13500000</v>
      </c>
      <c r="N48" s="89" t="s">
        <v>151</v>
      </c>
    </row>
    <row r="49" spans="1:14" ht="24" x14ac:dyDescent="0.25">
      <c r="A49" s="45"/>
      <c r="B49" s="46" t="s">
        <v>37</v>
      </c>
      <c r="C49" s="47" t="s">
        <v>116</v>
      </c>
      <c r="D49" s="48" t="s">
        <v>90</v>
      </c>
      <c r="E49" s="48" t="s">
        <v>34</v>
      </c>
      <c r="F49" s="49" t="s">
        <v>89</v>
      </c>
      <c r="G49" s="49">
        <v>1</v>
      </c>
      <c r="H49" s="44">
        <v>50000000</v>
      </c>
      <c r="I49" s="44">
        <v>25745000</v>
      </c>
      <c r="J49" s="49">
        <v>1</v>
      </c>
      <c r="K49" s="44">
        <v>25745000</v>
      </c>
      <c r="L49" s="49">
        <f t="shared" si="0"/>
        <v>0</v>
      </c>
      <c r="M49" s="44">
        <f t="shared" si="1"/>
        <v>0</v>
      </c>
      <c r="N49" s="50"/>
    </row>
    <row r="50" spans="1:14" ht="36" customHeight="1" x14ac:dyDescent="0.25">
      <c r="A50" s="45"/>
      <c r="B50" s="46" t="s">
        <v>40</v>
      </c>
      <c r="C50" s="47" t="s">
        <v>87</v>
      </c>
      <c r="D50" s="48" t="s">
        <v>88</v>
      </c>
      <c r="E50" s="48" t="s">
        <v>83</v>
      </c>
      <c r="F50" s="49" t="s">
        <v>89</v>
      </c>
      <c r="G50" s="49">
        <v>1</v>
      </c>
      <c r="H50" s="44">
        <v>80000000</v>
      </c>
      <c r="I50" s="44">
        <v>60000000</v>
      </c>
      <c r="J50" s="49">
        <v>1</v>
      </c>
      <c r="K50" s="44">
        <v>60000000</v>
      </c>
      <c r="L50" s="49">
        <f t="shared" si="0"/>
        <v>0</v>
      </c>
      <c r="M50" s="44">
        <f t="shared" si="1"/>
        <v>0</v>
      </c>
      <c r="N50" s="50"/>
    </row>
    <row r="51" spans="1:14" ht="24" x14ac:dyDescent="0.25">
      <c r="A51" s="45"/>
      <c r="B51" s="46" t="s">
        <v>43</v>
      </c>
      <c r="C51" s="47" t="s">
        <v>117</v>
      </c>
      <c r="D51" s="48" t="s">
        <v>118</v>
      </c>
      <c r="E51" s="48" t="s">
        <v>83</v>
      </c>
      <c r="F51" s="49" t="s">
        <v>89</v>
      </c>
      <c r="G51" s="49">
        <v>1</v>
      </c>
      <c r="H51" s="44">
        <v>75000000</v>
      </c>
      <c r="I51" s="44">
        <v>14000000</v>
      </c>
      <c r="J51" s="49">
        <v>1</v>
      </c>
      <c r="K51" s="44">
        <v>14000000</v>
      </c>
      <c r="L51" s="49">
        <f t="shared" ref="L51:L55" si="5">J51-G51</f>
        <v>0</v>
      </c>
      <c r="M51" s="44">
        <f t="shared" si="1"/>
        <v>0</v>
      </c>
      <c r="N51" s="50"/>
    </row>
    <row r="52" spans="1:14" ht="48" x14ac:dyDescent="0.25">
      <c r="A52" s="45"/>
      <c r="B52" s="46" t="s">
        <v>46</v>
      </c>
      <c r="C52" s="47" t="s">
        <v>120</v>
      </c>
      <c r="D52" s="47" t="s">
        <v>119</v>
      </c>
      <c r="E52" s="48" t="s">
        <v>83</v>
      </c>
      <c r="F52" s="49" t="s">
        <v>89</v>
      </c>
      <c r="G52" s="49">
        <v>1</v>
      </c>
      <c r="H52" s="44">
        <v>250000000</v>
      </c>
      <c r="I52" s="44">
        <v>60000000</v>
      </c>
      <c r="J52" s="49">
        <v>1</v>
      </c>
      <c r="K52" s="44">
        <v>60000000</v>
      </c>
      <c r="L52" s="49"/>
      <c r="M52" s="44">
        <f t="shared" si="1"/>
        <v>0</v>
      </c>
      <c r="N52" s="50"/>
    </row>
    <row r="53" spans="1:14" ht="36" x14ac:dyDescent="0.25">
      <c r="A53" s="45"/>
      <c r="B53" s="46" t="s">
        <v>49</v>
      </c>
      <c r="C53" s="47" t="s">
        <v>121</v>
      </c>
      <c r="D53" s="48" t="s">
        <v>125</v>
      </c>
      <c r="E53" s="48" t="s">
        <v>34</v>
      </c>
      <c r="F53" s="49" t="s">
        <v>89</v>
      </c>
      <c r="G53" s="49">
        <v>1</v>
      </c>
      <c r="H53" s="44">
        <v>60000000</v>
      </c>
      <c r="I53" s="44">
        <v>45000000</v>
      </c>
      <c r="J53" s="49">
        <v>1</v>
      </c>
      <c r="K53" s="44">
        <v>45000000</v>
      </c>
      <c r="L53" s="49">
        <f t="shared" si="5"/>
        <v>0</v>
      </c>
      <c r="M53" s="44">
        <f t="shared" si="1"/>
        <v>0</v>
      </c>
      <c r="N53" s="50"/>
    </row>
    <row r="54" spans="1:14" ht="28.5" customHeight="1" x14ac:dyDescent="0.25">
      <c r="A54" s="45"/>
      <c r="B54" s="46" t="s">
        <v>52</v>
      </c>
      <c r="C54" s="47" t="s">
        <v>128</v>
      </c>
      <c r="D54" s="86" t="s">
        <v>146</v>
      </c>
      <c r="E54" s="48" t="s">
        <v>34</v>
      </c>
      <c r="F54" s="49" t="s">
        <v>89</v>
      </c>
      <c r="G54" s="49">
        <v>1</v>
      </c>
      <c r="H54" s="44">
        <v>100000000</v>
      </c>
      <c r="I54" s="44">
        <v>44555500</v>
      </c>
      <c r="J54" s="49">
        <v>1</v>
      </c>
      <c r="K54" s="44">
        <v>44555500</v>
      </c>
      <c r="L54" s="49">
        <f t="shared" si="5"/>
        <v>0</v>
      </c>
      <c r="M54" s="44">
        <f t="shared" si="1"/>
        <v>0</v>
      </c>
      <c r="N54" s="50"/>
    </row>
    <row r="55" spans="1:14" ht="24" x14ac:dyDescent="0.25">
      <c r="A55" s="45"/>
      <c r="B55" s="46" t="s">
        <v>55</v>
      </c>
      <c r="C55" s="47" t="s">
        <v>129</v>
      </c>
      <c r="D55" s="47" t="s">
        <v>145</v>
      </c>
      <c r="E55" s="48" t="s">
        <v>34</v>
      </c>
      <c r="F55" s="49" t="s">
        <v>89</v>
      </c>
      <c r="G55" s="49">
        <v>1</v>
      </c>
      <c r="H55" s="88"/>
      <c r="I55" s="44">
        <v>200000000</v>
      </c>
      <c r="J55" s="49">
        <v>1</v>
      </c>
      <c r="K55" s="44">
        <v>200000000</v>
      </c>
      <c r="L55" s="49">
        <f t="shared" si="5"/>
        <v>0</v>
      </c>
      <c r="M55" s="44">
        <f t="shared" si="1"/>
        <v>0</v>
      </c>
      <c r="N55" s="50"/>
    </row>
    <row r="56" spans="1:14" ht="36" x14ac:dyDescent="0.25">
      <c r="A56" s="45"/>
      <c r="B56" s="46" t="s">
        <v>130</v>
      </c>
      <c r="C56" s="47" t="s">
        <v>91</v>
      </c>
      <c r="D56" s="48" t="s">
        <v>92</v>
      </c>
      <c r="E56" s="48"/>
      <c r="F56" s="49" t="s">
        <v>89</v>
      </c>
      <c r="G56" s="49">
        <v>1</v>
      </c>
      <c r="H56" s="44">
        <v>50000000</v>
      </c>
      <c r="I56" s="44">
        <v>40175000</v>
      </c>
      <c r="J56" s="49">
        <v>1</v>
      </c>
      <c r="K56" s="44">
        <v>40175000</v>
      </c>
      <c r="L56" s="49">
        <f t="shared" si="0"/>
        <v>0</v>
      </c>
      <c r="M56" s="44">
        <f t="shared" si="1"/>
        <v>0</v>
      </c>
      <c r="N56" s="50"/>
    </row>
    <row r="57" spans="1:14" ht="36" x14ac:dyDescent="0.25">
      <c r="A57" s="45"/>
      <c r="B57" s="46" t="s">
        <v>127</v>
      </c>
      <c r="C57" s="47" t="s">
        <v>133</v>
      </c>
      <c r="D57" s="86" t="s">
        <v>144</v>
      </c>
      <c r="E57" s="48" t="s">
        <v>34</v>
      </c>
      <c r="F57" s="49" t="s">
        <v>89</v>
      </c>
      <c r="G57" s="49">
        <v>1</v>
      </c>
      <c r="H57" s="88"/>
      <c r="I57" s="44">
        <v>28269000</v>
      </c>
      <c r="J57" s="49">
        <v>1</v>
      </c>
      <c r="K57" s="44">
        <v>28269000</v>
      </c>
      <c r="L57" s="49">
        <f t="shared" si="0"/>
        <v>0</v>
      </c>
      <c r="M57" s="44">
        <f t="shared" si="1"/>
        <v>0</v>
      </c>
      <c r="N57" s="50"/>
    </row>
    <row r="58" spans="1:14" ht="36" x14ac:dyDescent="0.25">
      <c r="A58" s="42" t="s">
        <v>93</v>
      </c>
      <c r="B58" s="43"/>
      <c r="C58" s="38" t="s">
        <v>94</v>
      </c>
      <c r="D58" s="30"/>
      <c r="E58" s="30"/>
      <c r="F58" s="30"/>
      <c r="G58" s="30"/>
      <c r="H58" s="40">
        <f>SUM(H59:H64)</f>
        <v>1145000000</v>
      </c>
      <c r="I58" s="40">
        <f>SUM(I59:I65)</f>
        <v>403022000</v>
      </c>
      <c r="J58" s="39"/>
      <c r="K58" s="40">
        <f>SUM(K59:K65)</f>
        <v>403022000</v>
      </c>
      <c r="L58" s="49">
        <f t="shared" si="0"/>
        <v>0</v>
      </c>
      <c r="M58" s="44">
        <f t="shared" si="1"/>
        <v>0</v>
      </c>
      <c r="N58" s="51"/>
    </row>
    <row r="59" spans="1:14" ht="24" x14ac:dyDescent="0.25">
      <c r="A59" s="45"/>
      <c r="B59" s="46" t="s">
        <v>105</v>
      </c>
      <c r="C59" s="47" t="s">
        <v>96</v>
      </c>
      <c r="D59" s="48" t="s">
        <v>97</v>
      </c>
      <c r="E59" s="48" t="s">
        <v>34</v>
      </c>
      <c r="F59" s="49" t="s">
        <v>89</v>
      </c>
      <c r="G59" s="49">
        <v>2</v>
      </c>
      <c r="H59" s="44">
        <v>25000000</v>
      </c>
      <c r="I59" s="44">
        <v>14000000</v>
      </c>
      <c r="J59" s="49">
        <v>2</v>
      </c>
      <c r="K59" s="44">
        <v>14000000</v>
      </c>
      <c r="L59" s="49">
        <f t="shared" ref="L59:L60" si="6">J59-G59</f>
        <v>0</v>
      </c>
      <c r="M59" s="44">
        <f t="shared" si="1"/>
        <v>0</v>
      </c>
      <c r="N59" s="50"/>
    </row>
    <row r="60" spans="1:14" ht="36" x14ac:dyDescent="0.25">
      <c r="A60" s="45"/>
      <c r="B60" s="46" t="s">
        <v>37</v>
      </c>
      <c r="C60" s="47" t="s">
        <v>98</v>
      </c>
      <c r="D60" s="48" t="s">
        <v>99</v>
      </c>
      <c r="E60" s="48" t="s">
        <v>34</v>
      </c>
      <c r="F60" s="49" t="s">
        <v>89</v>
      </c>
      <c r="G60" s="49">
        <v>2</v>
      </c>
      <c r="H60" s="88"/>
      <c r="I60" s="44">
        <v>60250000</v>
      </c>
      <c r="J60" s="49">
        <v>2</v>
      </c>
      <c r="K60" s="44">
        <v>60250000</v>
      </c>
      <c r="L60" s="49">
        <f t="shared" si="6"/>
        <v>0</v>
      </c>
      <c r="M60" s="44">
        <f t="shared" si="1"/>
        <v>0</v>
      </c>
      <c r="N60" s="50"/>
    </row>
    <row r="61" spans="1:14" ht="36" x14ac:dyDescent="0.25">
      <c r="A61" s="45"/>
      <c r="B61" s="46" t="s">
        <v>40</v>
      </c>
      <c r="C61" s="47" t="s">
        <v>131</v>
      </c>
      <c r="D61" s="48" t="s">
        <v>95</v>
      </c>
      <c r="E61" s="48" t="s">
        <v>34</v>
      </c>
      <c r="F61" s="49" t="s">
        <v>89</v>
      </c>
      <c r="G61" s="49">
        <v>7</v>
      </c>
      <c r="H61" s="44">
        <v>750000000</v>
      </c>
      <c r="I61" s="44">
        <v>206338500</v>
      </c>
      <c r="J61" s="49">
        <v>4</v>
      </c>
      <c r="K61" s="44">
        <v>206338500</v>
      </c>
      <c r="L61" s="49">
        <f t="shared" si="0"/>
        <v>-3</v>
      </c>
      <c r="M61" s="44">
        <f t="shared" si="1"/>
        <v>0</v>
      </c>
      <c r="N61" s="50"/>
    </row>
    <row r="62" spans="1:14" ht="24" x14ac:dyDescent="0.25">
      <c r="A62" s="45"/>
      <c r="B62" s="46" t="s">
        <v>43</v>
      </c>
      <c r="C62" s="47" t="s">
        <v>132</v>
      </c>
      <c r="D62" s="86" t="s">
        <v>141</v>
      </c>
      <c r="E62" s="48" t="s">
        <v>34</v>
      </c>
      <c r="F62" s="49" t="s">
        <v>89</v>
      </c>
      <c r="G62" s="49">
        <v>1</v>
      </c>
      <c r="H62" s="44">
        <v>150000000</v>
      </c>
      <c r="I62" s="44">
        <v>47513500</v>
      </c>
      <c r="J62" s="49">
        <v>1</v>
      </c>
      <c r="K62" s="44">
        <v>47513500</v>
      </c>
      <c r="L62" s="49">
        <f t="shared" si="0"/>
        <v>0</v>
      </c>
      <c r="M62" s="44">
        <f t="shared" si="1"/>
        <v>0</v>
      </c>
      <c r="N62" s="50"/>
    </row>
    <row r="63" spans="1:14" ht="36" x14ac:dyDescent="0.25">
      <c r="A63" s="45"/>
      <c r="B63" s="46" t="s">
        <v>135</v>
      </c>
      <c r="C63" s="47" t="s">
        <v>134</v>
      </c>
      <c r="D63" s="86" t="s">
        <v>142</v>
      </c>
      <c r="E63" s="48" t="s">
        <v>34</v>
      </c>
      <c r="F63" s="49" t="s">
        <v>89</v>
      </c>
      <c r="G63" s="87">
        <v>3</v>
      </c>
      <c r="H63" s="44">
        <v>220000000</v>
      </c>
      <c r="I63" s="44">
        <v>46542000</v>
      </c>
      <c r="J63" s="87">
        <v>3</v>
      </c>
      <c r="K63" s="44">
        <v>46542000</v>
      </c>
      <c r="L63" s="49">
        <f t="shared" si="0"/>
        <v>0</v>
      </c>
      <c r="M63" s="44">
        <f t="shared" si="1"/>
        <v>0</v>
      </c>
      <c r="N63" s="50"/>
    </row>
    <row r="64" spans="1:14" ht="24" x14ac:dyDescent="0.25">
      <c r="A64" s="45"/>
      <c r="B64" s="46" t="s">
        <v>136</v>
      </c>
      <c r="C64" s="47" t="s">
        <v>137</v>
      </c>
      <c r="D64" s="86" t="s">
        <v>143</v>
      </c>
      <c r="E64" s="48" t="s">
        <v>34</v>
      </c>
      <c r="F64" s="49" t="s">
        <v>89</v>
      </c>
      <c r="G64" s="49">
        <v>1</v>
      </c>
      <c r="H64" s="88"/>
      <c r="I64" s="44">
        <v>28378000</v>
      </c>
      <c r="J64" s="49">
        <v>1</v>
      </c>
      <c r="K64" s="44">
        <v>28378000</v>
      </c>
      <c r="L64" s="49"/>
      <c r="M64" s="44">
        <f t="shared" si="1"/>
        <v>0</v>
      </c>
      <c r="N64" s="50"/>
    </row>
    <row r="65" spans="1:14" ht="56.25" customHeight="1" x14ac:dyDescent="0.25">
      <c r="A65" s="62"/>
      <c r="B65" s="63"/>
      <c r="C65" s="64"/>
      <c r="D65" s="65"/>
      <c r="E65" s="65"/>
      <c r="F65" s="66"/>
      <c r="G65" s="66"/>
      <c r="H65" s="67"/>
      <c r="I65" s="67"/>
      <c r="J65" s="68"/>
      <c r="K65" s="69"/>
      <c r="L65" s="66"/>
      <c r="M65" s="70">
        <f t="shared" si="1"/>
        <v>0</v>
      </c>
      <c r="N65" s="85"/>
    </row>
  </sheetData>
  <mergeCells count="15">
    <mergeCell ref="B9:C9"/>
    <mergeCell ref="B15:C15"/>
    <mergeCell ref="B16:C16"/>
    <mergeCell ref="B13:C13"/>
    <mergeCell ref="A1:N1"/>
    <mergeCell ref="A7:A8"/>
    <mergeCell ref="B7:C8"/>
    <mergeCell ref="D7:D8"/>
    <mergeCell ref="E7:E8"/>
    <mergeCell ref="F7:F8"/>
    <mergeCell ref="G7:H7"/>
    <mergeCell ref="I7:I8"/>
    <mergeCell ref="J7:K7"/>
    <mergeCell ref="L7:M7"/>
    <mergeCell ref="N7:N8"/>
  </mergeCells>
  <pageMargins left="0.98425196850393704" right="0.19685039370078741" top="0.74803149606299213" bottom="0.74803149606299213" header="0.31496062992125984" footer="0.31496062992125984"/>
  <pageSetup paperSize="5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abSelected="1" zoomScale="90" zoomScaleNormal="90" workbookViewId="0">
      <selection activeCell="H13" sqref="H13"/>
    </sheetView>
  </sheetViews>
  <sheetFormatPr defaultRowHeight="15" x14ac:dyDescent="0.25"/>
  <cols>
    <col min="1" max="1" width="5.42578125" customWidth="1"/>
    <col min="2" max="2" width="6.28515625" customWidth="1"/>
    <col min="3" max="3" width="19.5703125" customWidth="1"/>
    <col min="4" max="4" width="21.28515625" customWidth="1"/>
    <col min="5" max="5" width="10.140625" customWidth="1"/>
    <col min="6" max="6" width="7.7109375" customWidth="1"/>
    <col min="7" max="7" width="7.85546875" customWidth="1"/>
    <col min="8" max="8" width="14.28515625" customWidth="1"/>
    <col min="9" max="9" width="13.5703125" customWidth="1"/>
    <col min="10" max="10" width="7.7109375" customWidth="1"/>
    <col min="11" max="11" width="13.7109375" customWidth="1"/>
    <col min="12" max="12" width="8" customWidth="1"/>
    <col min="13" max="13" width="12" customWidth="1"/>
    <col min="14" max="14" width="14" customWidth="1"/>
    <col min="16" max="16" width="12" bestFit="1" customWidth="1"/>
  </cols>
  <sheetData>
    <row r="1" spans="1:14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4" x14ac:dyDescent="0.25">
      <c r="A2" s="1" t="s">
        <v>158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1" t="s">
        <v>1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x14ac:dyDescent="0.25">
      <c r="A5" s="7" t="s">
        <v>2</v>
      </c>
      <c r="B5" s="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15.75" thickBot="1" x14ac:dyDescent="0.3">
      <c r="A6" s="4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1.75" customHeight="1" thickTop="1" x14ac:dyDescent="0.25">
      <c r="A7" s="105" t="s">
        <v>3</v>
      </c>
      <c r="B7" s="107" t="s">
        <v>4</v>
      </c>
      <c r="C7" s="107"/>
      <c r="D7" s="107" t="s">
        <v>5</v>
      </c>
      <c r="E7" s="107" t="s">
        <v>6</v>
      </c>
      <c r="F7" s="107" t="s">
        <v>7</v>
      </c>
      <c r="G7" s="107" t="s">
        <v>100</v>
      </c>
      <c r="H7" s="107"/>
      <c r="I7" s="107" t="s">
        <v>101</v>
      </c>
      <c r="J7" s="107" t="s">
        <v>102</v>
      </c>
      <c r="K7" s="107"/>
      <c r="L7" s="107" t="s">
        <v>8</v>
      </c>
      <c r="M7" s="107"/>
      <c r="N7" s="109" t="s">
        <v>9</v>
      </c>
    </row>
    <row r="8" spans="1:14" ht="24" x14ac:dyDescent="0.25">
      <c r="A8" s="106"/>
      <c r="B8" s="108"/>
      <c r="C8" s="108"/>
      <c r="D8" s="108"/>
      <c r="E8" s="108"/>
      <c r="F8" s="108"/>
      <c r="G8" s="95" t="s">
        <v>10</v>
      </c>
      <c r="H8" s="95" t="s">
        <v>11</v>
      </c>
      <c r="I8" s="108"/>
      <c r="J8" s="95" t="s">
        <v>10</v>
      </c>
      <c r="K8" s="95" t="s">
        <v>11</v>
      </c>
      <c r="L8" s="95" t="s">
        <v>10</v>
      </c>
      <c r="M8" s="95" t="s">
        <v>11</v>
      </c>
      <c r="N8" s="110"/>
    </row>
    <row r="9" spans="1:14" ht="15.75" thickBot="1" x14ac:dyDescent="0.3">
      <c r="A9" s="10" t="s">
        <v>12</v>
      </c>
      <c r="B9" s="97" t="s">
        <v>13</v>
      </c>
      <c r="C9" s="97"/>
      <c r="D9" s="11" t="s">
        <v>14</v>
      </c>
      <c r="E9" s="11" t="s">
        <v>15</v>
      </c>
      <c r="F9" s="11" t="s">
        <v>16</v>
      </c>
      <c r="G9" s="11" t="s">
        <v>17</v>
      </c>
      <c r="H9" s="11" t="s">
        <v>18</v>
      </c>
      <c r="I9" s="11" t="s">
        <v>19</v>
      </c>
      <c r="J9" s="12" t="s">
        <v>20</v>
      </c>
      <c r="K9" s="11" t="s">
        <v>21</v>
      </c>
      <c r="L9" s="11" t="s">
        <v>22</v>
      </c>
      <c r="M9" s="11" t="s">
        <v>147</v>
      </c>
      <c r="N9" s="13" t="s">
        <v>23</v>
      </c>
    </row>
    <row r="10" spans="1:14" ht="15.75" thickTop="1" x14ac:dyDescent="0.25">
      <c r="A10" s="14"/>
      <c r="B10" s="15"/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8"/>
    </row>
    <row r="11" spans="1:14" x14ac:dyDescent="0.25">
      <c r="A11" s="19"/>
      <c r="B11" s="20" t="s">
        <v>24</v>
      </c>
      <c r="C11" s="21"/>
      <c r="D11" s="22"/>
      <c r="E11" s="22"/>
      <c r="F11" s="22"/>
      <c r="G11" s="22"/>
      <c r="H11" s="23"/>
      <c r="I11" s="22"/>
      <c r="J11" s="22"/>
      <c r="K11" s="22"/>
      <c r="L11" s="22"/>
      <c r="M11" s="22"/>
      <c r="N11" s="24"/>
    </row>
    <row r="12" spans="1:14" x14ac:dyDescent="0.25">
      <c r="A12" s="79" t="s">
        <v>103</v>
      </c>
      <c r="B12" s="77" t="s">
        <v>110</v>
      </c>
      <c r="C12" s="78"/>
      <c r="D12" s="22"/>
      <c r="E12" s="22"/>
      <c r="F12" s="22"/>
      <c r="G12" s="22"/>
      <c r="H12" s="23"/>
      <c r="I12" s="22"/>
      <c r="J12" s="22"/>
      <c r="K12" s="22"/>
      <c r="L12" s="22"/>
      <c r="M12" s="22"/>
      <c r="N12" s="24"/>
    </row>
    <row r="13" spans="1:14" ht="18" customHeight="1" x14ac:dyDescent="0.25">
      <c r="A13" s="80" t="s">
        <v>111</v>
      </c>
      <c r="B13" s="102" t="s">
        <v>112</v>
      </c>
      <c r="C13" s="103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6"/>
    </row>
    <row r="14" spans="1:14" x14ac:dyDescent="0.25">
      <c r="A14" s="19" t="s">
        <v>25</v>
      </c>
      <c r="B14" s="27"/>
      <c r="C14" s="28"/>
      <c r="D14" s="22"/>
      <c r="E14" s="22"/>
      <c r="F14" s="22"/>
      <c r="G14" s="22"/>
      <c r="H14" s="23"/>
      <c r="I14" s="22"/>
      <c r="J14" s="22"/>
      <c r="K14" s="22"/>
      <c r="L14" s="22"/>
      <c r="M14" s="22"/>
      <c r="N14" s="24"/>
    </row>
    <row r="15" spans="1:14" s="33" customFormat="1" ht="20.25" customHeight="1" x14ac:dyDescent="0.25">
      <c r="A15" s="71" t="s">
        <v>103</v>
      </c>
      <c r="B15" s="98" t="s">
        <v>26</v>
      </c>
      <c r="C15" s="99"/>
      <c r="D15" s="30"/>
      <c r="E15" s="30"/>
      <c r="F15" s="30"/>
      <c r="G15" s="30"/>
      <c r="H15" s="31"/>
      <c r="I15" s="30"/>
      <c r="J15" s="30"/>
      <c r="K15" s="30"/>
      <c r="L15" s="30"/>
      <c r="M15" s="30"/>
      <c r="N15" s="32"/>
    </row>
    <row r="16" spans="1:14" s="33" customFormat="1" ht="20.25" customHeight="1" x14ac:dyDescent="0.25">
      <c r="A16" s="72">
        <v>1</v>
      </c>
      <c r="B16" s="100" t="s">
        <v>104</v>
      </c>
      <c r="C16" s="101"/>
      <c r="D16" s="30"/>
      <c r="E16" s="30"/>
      <c r="F16" s="30"/>
      <c r="G16" s="30"/>
      <c r="H16" s="31"/>
      <c r="I16" s="30"/>
      <c r="J16" s="30"/>
      <c r="K16" s="30"/>
      <c r="L16" s="30"/>
      <c r="M16" s="30"/>
      <c r="N16" s="32"/>
    </row>
    <row r="17" spans="1:16" s="33" customFormat="1" ht="35.25" customHeight="1" x14ac:dyDescent="0.25">
      <c r="A17" s="29"/>
      <c r="B17" s="73" t="s">
        <v>105</v>
      </c>
      <c r="C17" s="74" t="s">
        <v>106</v>
      </c>
      <c r="D17" s="30"/>
      <c r="E17" s="30"/>
      <c r="F17" s="30"/>
      <c r="G17" s="30"/>
      <c r="H17" s="31">
        <v>1017651636</v>
      </c>
      <c r="I17" s="31">
        <v>1792404104</v>
      </c>
      <c r="J17" s="96"/>
      <c r="K17" s="31">
        <v>2042404104</v>
      </c>
      <c r="L17" s="96"/>
      <c r="M17" s="40">
        <f t="shared" ref="M17:M19" si="0">K17-I17</f>
        <v>250000000</v>
      </c>
      <c r="N17" s="32" t="s">
        <v>156</v>
      </c>
    </row>
    <row r="18" spans="1:16" s="33" customFormat="1" ht="36" customHeight="1" x14ac:dyDescent="0.25">
      <c r="A18" s="29"/>
      <c r="B18" s="73" t="s">
        <v>107</v>
      </c>
      <c r="C18" s="74" t="s">
        <v>108</v>
      </c>
      <c r="D18" s="30"/>
      <c r="E18" s="30"/>
      <c r="F18" s="30"/>
      <c r="G18" s="30"/>
      <c r="H18" s="31">
        <v>359100000</v>
      </c>
      <c r="I18" s="31">
        <v>586499470</v>
      </c>
      <c r="J18" s="96"/>
      <c r="K18" s="31">
        <v>746499470</v>
      </c>
      <c r="L18" s="96"/>
      <c r="M18" s="40">
        <f t="shared" si="0"/>
        <v>160000000</v>
      </c>
      <c r="N18" s="32" t="s">
        <v>157</v>
      </c>
    </row>
    <row r="19" spans="1:16" s="33" customFormat="1" ht="24" x14ac:dyDescent="0.25">
      <c r="A19" s="29"/>
      <c r="B19" s="75" t="s">
        <v>109</v>
      </c>
      <c r="C19" s="76" t="s">
        <v>27</v>
      </c>
      <c r="D19" s="30"/>
      <c r="E19" s="30"/>
      <c r="F19" s="30"/>
      <c r="G19" s="30"/>
      <c r="H19" s="31">
        <v>88956525</v>
      </c>
      <c r="I19" s="31"/>
      <c r="J19" s="30"/>
      <c r="K19" s="31">
        <v>88956525</v>
      </c>
      <c r="L19" s="30"/>
      <c r="M19" s="40">
        <f t="shared" si="0"/>
        <v>88956525</v>
      </c>
      <c r="N19" s="83"/>
    </row>
    <row r="20" spans="1:16" s="33" customFormat="1" x14ac:dyDescent="0.25">
      <c r="A20" s="29"/>
      <c r="B20" s="93"/>
      <c r="C20" s="94"/>
      <c r="D20" s="30"/>
      <c r="E20" s="30"/>
      <c r="F20" s="30"/>
      <c r="G20" s="30"/>
      <c r="H20" s="31"/>
      <c r="I20" s="30"/>
      <c r="J20" s="30"/>
      <c r="K20" s="30"/>
      <c r="L20" s="30"/>
      <c r="M20" s="30"/>
      <c r="N20" s="32"/>
    </row>
    <row r="21" spans="1:16" x14ac:dyDescent="0.25">
      <c r="A21" s="36" t="s">
        <v>111</v>
      </c>
      <c r="B21" s="37" t="s">
        <v>28</v>
      </c>
      <c r="C21" s="38"/>
      <c r="D21" s="39"/>
      <c r="E21" s="39"/>
      <c r="F21" s="39"/>
      <c r="G21" s="39"/>
      <c r="H21" s="40"/>
      <c r="I21" s="81">
        <f>SUM(I22+I33+I40+I44+I47+I58)</f>
        <v>1686926364</v>
      </c>
      <c r="J21" s="39"/>
      <c r="K21" s="81">
        <f>SUM(K22+K33+K40+K44+K47+K58)</f>
        <v>1866926364</v>
      </c>
      <c r="L21" s="39"/>
      <c r="M21" s="39"/>
      <c r="N21" s="41"/>
    </row>
    <row r="22" spans="1:16" ht="36" x14ac:dyDescent="0.25">
      <c r="A22" s="42" t="s">
        <v>29</v>
      </c>
      <c r="B22" s="43"/>
      <c r="C22" s="38" t="s">
        <v>30</v>
      </c>
      <c r="D22" s="39"/>
      <c r="E22" s="39"/>
      <c r="F22" s="39"/>
      <c r="G22" s="39"/>
      <c r="H22" s="57">
        <f>SUM(H23:H32)</f>
        <v>536000000</v>
      </c>
      <c r="I22" s="57">
        <f>SUM(I23:I32)</f>
        <v>435299000</v>
      </c>
      <c r="J22" s="39"/>
      <c r="K22" s="57">
        <f>SUM(K23:K32)</f>
        <v>495299000</v>
      </c>
      <c r="L22" s="39"/>
      <c r="M22" s="39"/>
      <c r="N22" s="41"/>
    </row>
    <row r="23" spans="1:16" ht="36" x14ac:dyDescent="0.25">
      <c r="A23" s="45"/>
      <c r="B23" s="46" t="s">
        <v>31</v>
      </c>
      <c r="C23" s="47" t="s">
        <v>32</v>
      </c>
      <c r="D23" s="48" t="s">
        <v>33</v>
      </c>
      <c r="E23" s="48" t="s">
        <v>34</v>
      </c>
      <c r="F23" s="49" t="s">
        <v>35</v>
      </c>
      <c r="G23" s="49">
        <v>12</v>
      </c>
      <c r="H23" s="44">
        <v>50000000</v>
      </c>
      <c r="I23" s="44">
        <v>50000000</v>
      </c>
      <c r="J23" s="49">
        <v>12</v>
      </c>
      <c r="K23" s="44">
        <v>92000000</v>
      </c>
      <c r="L23" s="49">
        <f>J23-G23</f>
        <v>0</v>
      </c>
      <c r="M23" s="44">
        <f>K23-I23</f>
        <v>42000000</v>
      </c>
      <c r="N23" s="89" t="s">
        <v>36</v>
      </c>
    </row>
    <row r="24" spans="1:16" ht="24" x14ac:dyDescent="0.25">
      <c r="A24" s="45"/>
      <c r="B24" s="46" t="s">
        <v>37</v>
      </c>
      <c r="C24" s="47" t="s">
        <v>38</v>
      </c>
      <c r="D24" s="48" t="s">
        <v>39</v>
      </c>
      <c r="E24" s="48" t="s">
        <v>34</v>
      </c>
      <c r="F24" s="49" t="s">
        <v>35</v>
      </c>
      <c r="G24" s="49">
        <v>12</v>
      </c>
      <c r="H24" s="44">
        <v>10000000</v>
      </c>
      <c r="I24" s="44">
        <v>8000000</v>
      </c>
      <c r="J24" s="49">
        <v>12</v>
      </c>
      <c r="K24" s="44">
        <v>8000000</v>
      </c>
      <c r="L24" s="49">
        <f t="shared" ref="L24:L63" si="1">J24-G24</f>
        <v>0</v>
      </c>
      <c r="M24" s="44">
        <f t="shared" ref="M24:M65" si="2">K24-I24</f>
        <v>0</v>
      </c>
      <c r="N24" s="84"/>
    </row>
    <row r="25" spans="1:16" x14ac:dyDescent="0.25">
      <c r="A25" s="45"/>
      <c r="B25" s="46" t="s">
        <v>40</v>
      </c>
      <c r="C25" s="47" t="s">
        <v>41</v>
      </c>
      <c r="D25" s="48" t="s">
        <v>42</v>
      </c>
      <c r="E25" s="48" t="s">
        <v>34</v>
      </c>
      <c r="F25" s="49" t="s">
        <v>35</v>
      </c>
      <c r="G25" s="49">
        <v>12</v>
      </c>
      <c r="H25" s="44">
        <v>85000000</v>
      </c>
      <c r="I25" s="44">
        <v>47800000</v>
      </c>
      <c r="J25" s="49">
        <v>12</v>
      </c>
      <c r="K25" s="44">
        <v>47800000</v>
      </c>
      <c r="L25" s="49">
        <f t="shared" si="1"/>
        <v>0</v>
      </c>
      <c r="M25" s="44">
        <f t="shared" si="2"/>
        <v>0</v>
      </c>
      <c r="N25" s="82"/>
    </row>
    <row r="26" spans="1:16" ht="36" x14ac:dyDescent="0.25">
      <c r="A26" s="45"/>
      <c r="B26" s="46" t="s">
        <v>43</v>
      </c>
      <c r="C26" s="47" t="s">
        <v>44</v>
      </c>
      <c r="D26" s="48" t="s">
        <v>45</v>
      </c>
      <c r="E26" s="48" t="s">
        <v>34</v>
      </c>
      <c r="F26" s="49" t="s">
        <v>35</v>
      </c>
      <c r="G26" s="49">
        <v>12</v>
      </c>
      <c r="H26" s="44">
        <v>80000000</v>
      </c>
      <c r="I26" s="44">
        <v>68780000</v>
      </c>
      <c r="J26" s="49">
        <v>12</v>
      </c>
      <c r="K26" s="44">
        <v>71780000</v>
      </c>
      <c r="L26" s="49">
        <f t="shared" si="1"/>
        <v>0</v>
      </c>
      <c r="M26" s="44">
        <f t="shared" si="2"/>
        <v>3000000</v>
      </c>
      <c r="N26" s="89" t="s">
        <v>152</v>
      </c>
      <c r="P26" s="91"/>
    </row>
    <row r="27" spans="1:16" ht="48" x14ac:dyDescent="0.25">
      <c r="A27" s="45"/>
      <c r="B27" s="46" t="s">
        <v>46</v>
      </c>
      <c r="C27" s="47" t="s">
        <v>47</v>
      </c>
      <c r="D27" s="48" t="s">
        <v>48</v>
      </c>
      <c r="E27" s="48" t="s">
        <v>34</v>
      </c>
      <c r="F27" s="49" t="s">
        <v>35</v>
      </c>
      <c r="G27" s="49">
        <v>12</v>
      </c>
      <c r="H27" s="44">
        <v>15000000</v>
      </c>
      <c r="I27" s="44">
        <v>8167000</v>
      </c>
      <c r="J27" s="49">
        <v>12</v>
      </c>
      <c r="K27" s="44">
        <v>8167000</v>
      </c>
      <c r="L27" s="49">
        <f t="shared" si="1"/>
        <v>0</v>
      </c>
      <c r="M27" s="44">
        <f t="shared" si="2"/>
        <v>0</v>
      </c>
      <c r="N27" s="82"/>
    </row>
    <row r="28" spans="1:16" ht="36" x14ac:dyDescent="0.25">
      <c r="A28" s="45"/>
      <c r="B28" s="46" t="s">
        <v>49</v>
      </c>
      <c r="C28" s="47" t="s">
        <v>50</v>
      </c>
      <c r="D28" s="48" t="s">
        <v>51</v>
      </c>
      <c r="E28" s="48" t="s">
        <v>34</v>
      </c>
      <c r="F28" s="49" t="s">
        <v>35</v>
      </c>
      <c r="G28" s="49">
        <v>12</v>
      </c>
      <c r="H28" s="44">
        <v>6000000</v>
      </c>
      <c r="I28" s="44">
        <v>2700000</v>
      </c>
      <c r="J28" s="49">
        <v>12</v>
      </c>
      <c r="K28" s="44">
        <v>2700000</v>
      </c>
      <c r="L28" s="49">
        <f t="shared" si="1"/>
        <v>0</v>
      </c>
      <c r="M28" s="44">
        <f t="shared" si="2"/>
        <v>0</v>
      </c>
      <c r="N28" s="92"/>
    </row>
    <row r="29" spans="1:16" ht="24" x14ac:dyDescent="0.25">
      <c r="A29" s="45"/>
      <c r="B29" s="46" t="s">
        <v>52</v>
      </c>
      <c r="C29" s="47" t="s">
        <v>53</v>
      </c>
      <c r="D29" s="48" t="s">
        <v>54</v>
      </c>
      <c r="E29" s="48" t="s">
        <v>34</v>
      </c>
      <c r="F29" s="49" t="s">
        <v>35</v>
      </c>
      <c r="G29" s="49">
        <v>12</v>
      </c>
      <c r="H29" s="44">
        <v>30000000</v>
      </c>
      <c r="I29" s="44">
        <v>20000000</v>
      </c>
      <c r="J29" s="49">
        <v>12</v>
      </c>
      <c r="K29" s="90">
        <v>20000000</v>
      </c>
      <c r="L29" s="49">
        <f t="shared" si="1"/>
        <v>0</v>
      </c>
      <c r="M29" s="44">
        <f t="shared" si="2"/>
        <v>0</v>
      </c>
      <c r="N29" s="82"/>
    </row>
    <row r="30" spans="1:16" ht="36" x14ac:dyDescent="0.25">
      <c r="A30" s="45"/>
      <c r="B30" s="46" t="s">
        <v>55</v>
      </c>
      <c r="C30" s="47" t="s">
        <v>56</v>
      </c>
      <c r="D30" s="48" t="s">
        <v>57</v>
      </c>
      <c r="E30" s="48" t="s">
        <v>34</v>
      </c>
      <c r="F30" s="49" t="s">
        <v>35</v>
      </c>
      <c r="G30" s="49">
        <v>12</v>
      </c>
      <c r="H30" s="44">
        <v>75000000</v>
      </c>
      <c r="I30" s="44">
        <v>50000000</v>
      </c>
      <c r="J30" s="49">
        <v>12</v>
      </c>
      <c r="K30" s="44">
        <v>50000000</v>
      </c>
      <c r="L30" s="49">
        <f t="shared" si="1"/>
        <v>0</v>
      </c>
      <c r="M30" s="44">
        <f t="shared" si="2"/>
        <v>0</v>
      </c>
      <c r="N30" s="82"/>
    </row>
    <row r="31" spans="1:16" ht="36" x14ac:dyDescent="0.25">
      <c r="A31" s="45"/>
      <c r="B31" s="46" t="s">
        <v>58</v>
      </c>
      <c r="C31" s="47" t="s">
        <v>59</v>
      </c>
      <c r="D31" s="48" t="s">
        <v>60</v>
      </c>
      <c r="E31" s="48" t="s">
        <v>34</v>
      </c>
      <c r="F31" s="49" t="s">
        <v>35</v>
      </c>
      <c r="G31" s="49">
        <v>12</v>
      </c>
      <c r="H31" s="44">
        <v>25000000</v>
      </c>
      <c r="I31" s="44">
        <v>20000000</v>
      </c>
      <c r="J31" s="49">
        <v>12</v>
      </c>
      <c r="K31" s="44">
        <v>20000000</v>
      </c>
      <c r="L31" s="49">
        <f t="shared" si="1"/>
        <v>0</v>
      </c>
      <c r="M31" s="44">
        <f t="shared" si="2"/>
        <v>0</v>
      </c>
      <c r="N31" s="82"/>
    </row>
    <row r="32" spans="1:16" ht="107.25" customHeight="1" x14ac:dyDescent="0.25">
      <c r="A32" s="45"/>
      <c r="B32" s="46" t="s">
        <v>127</v>
      </c>
      <c r="C32" s="47" t="s">
        <v>61</v>
      </c>
      <c r="D32" s="48" t="s">
        <v>62</v>
      </c>
      <c r="E32" s="48" t="s">
        <v>34</v>
      </c>
      <c r="F32" s="49" t="s">
        <v>35</v>
      </c>
      <c r="G32" s="49">
        <v>12</v>
      </c>
      <c r="H32" s="44">
        <v>160000000</v>
      </c>
      <c r="I32" s="44">
        <v>159852000</v>
      </c>
      <c r="J32" s="49">
        <v>12</v>
      </c>
      <c r="K32" s="44">
        <v>174852000</v>
      </c>
      <c r="L32" s="49">
        <f t="shared" si="1"/>
        <v>0</v>
      </c>
      <c r="M32" s="44">
        <f t="shared" si="2"/>
        <v>15000000</v>
      </c>
      <c r="N32" s="89" t="s">
        <v>150</v>
      </c>
      <c r="P32" s="91"/>
    </row>
    <row r="33" spans="1:14" ht="36" x14ac:dyDescent="0.25">
      <c r="A33" s="42" t="s">
        <v>63</v>
      </c>
      <c r="B33" s="43"/>
      <c r="C33" s="38" t="s">
        <v>64</v>
      </c>
      <c r="D33" s="39"/>
      <c r="E33" s="48"/>
      <c r="F33" s="39"/>
      <c r="G33" s="39"/>
      <c r="H33" s="57">
        <f>SUM(H34:H39)</f>
        <v>380000000</v>
      </c>
      <c r="I33" s="57">
        <f>SUM(I34:I39)</f>
        <v>48489864</v>
      </c>
      <c r="J33" s="39"/>
      <c r="K33" s="57">
        <f>SUM(K34:K39)</f>
        <v>168489864</v>
      </c>
      <c r="L33" s="49">
        <f t="shared" si="1"/>
        <v>0</v>
      </c>
      <c r="M33" s="44">
        <f t="shared" si="2"/>
        <v>120000000</v>
      </c>
      <c r="N33" s="51"/>
    </row>
    <row r="34" spans="1:14" ht="36" customHeight="1" x14ac:dyDescent="0.25">
      <c r="A34" s="42"/>
      <c r="B34" s="46" t="s">
        <v>31</v>
      </c>
      <c r="C34" s="47" t="s">
        <v>113</v>
      </c>
      <c r="D34" s="48" t="s">
        <v>114</v>
      </c>
      <c r="E34" s="48" t="s">
        <v>34</v>
      </c>
      <c r="F34" s="48" t="s">
        <v>115</v>
      </c>
      <c r="G34" s="49">
        <v>1</v>
      </c>
      <c r="H34" s="44">
        <v>150000000</v>
      </c>
      <c r="I34" s="44">
        <v>8000000</v>
      </c>
      <c r="J34" s="49">
        <v>1</v>
      </c>
      <c r="K34" s="44">
        <v>8000000</v>
      </c>
      <c r="L34" s="49"/>
      <c r="M34" s="44">
        <f t="shared" si="2"/>
        <v>0</v>
      </c>
      <c r="N34" s="59"/>
    </row>
    <row r="35" spans="1:14" ht="24" x14ac:dyDescent="0.25">
      <c r="A35" s="45"/>
      <c r="B35" s="46" t="s">
        <v>107</v>
      </c>
      <c r="C35" s="47" t="s">
        <v>65</v>
      </c>
      <c r="D35" s="48" t="s">
        <v>66</v>
      </c>
      <c r="E35" s="48" t="s">
        <v>34</v>
      </c>
      <c r="F35" s="48" t="s">
        <v>115</v>
      </c>
      <c r="G35" s="49">
        <v>1</v>
      </c>
      <c r="H35" s="44">
        <v>60000000</v>
      </c>
      <c r="I35" s="44">
        <v>8000000</v>
      </c>
      <c r="J35" s="49">
        <v>1</v>
      </c>
      <c r="K35" s="44">
        <v>8000000</v>
      </c>
      <c r="L35" s="49">
        <f t="shared" si="1"/>
        <v>0</v>
      </c>
      <c r="M35" s="44">
        <f t="shared" si="2"/>
        <v>0</v>
      </c>
      <c r="N35" s="50"/>
    </row>
    <row r="36" spans="1:14" ht="36" x14ac:dyDescent="0.25">
      <c r="A36" s="45"/>
      <c r="B36" s="46" t="s">
        <v>40</v>
      </c>
      <c r="C36" s="47" t="s">
        <v>67</v>
      </c>
      <c r="D36" s="48" t="s">
        <v>68</v>
      </c>
      <c r="E36" s="48" t="s">
        <v>34</v>
      </c>
      <c r="F36" s="49" t="s">
        <v>35</v>
      </c>
      <c r="G36" s="49">
        <v>1</v>
      </c>
      <c r="H36" s="44">
        <v>50000000</v>
      </c>
      <c r="I36" s="90"/>
      <c r="J36" s="49">
        <v>1</v>
      </c>
      <c r="K36" s="44"/>
      <c r="L36" s="49"/>
      <c r="M36" s="44"/>
      <c r="N36" s="50"/>
    </row>
    <row r="37" spans="1:14" ht="48" customHeight="1" x14ac:dyDescent="0.25">
      <c r="A37" s="45"/>
      <c r="B37" s="46" t="s">
        <v>43</v>
      </c>
      <c r="C37" s="47" t="s">
        <v>69</v>
      </c>
      <c r="D37" s="48" t="s">
        <v>70</v>
      </c>
      <c r="E37" s="48" t="s">
        <v>34</v>
      </c>
      <c r="F37" s="49" t="s">
        <v>35</v>
      </c>
      <c r="G37" s="49">
        <v>12</v>
      </c>
      <c r="H37" s="44">
        <v>60000000</v>
      </c>
      <c r="I37" s="44">
        <v>32489864</v>
      </c>
      <c r="J37" s="49">
        <v>12</v>
      </c>
      <c r="K37" s="44">
        <v>52489864</v>
      </c>
      <c r="L37" s="49">
        <f t="shared" si="1"/>
        <v>0</v>
      </c>
      <c r="M37" s="44">
        <f t="shared" si="2"/>
        <v>20000000</v>
      </c>
      <c r="N37" s="50" t="s">
        <v>148</v>
      </c>
    </row>
    <row r="38" spans="1:14" ht="36" x14ac:dyDescent="0.25">
      <c r="A38" s="45"/>
      <c r="B38" s="46" t="s">
        <v>46</v>
      </c>
      <c r="C38" s="47" t="s">
        <v>138</v>
      </c>
      <c r="D38" s="48" t="s">
        <v>71</v>
      </c>
      <c r="E38" s="48" t="s">
        <v>34</v>
      </c>
      <c r="F38" s="49" t="s">
        <v>35</v>
      </c>
      <c r="G38" s="49">
        <v>12</v>
      </c>
      <c r="H38" s="44">
        <v>45000000</v>
      </c>
      <c r="I38" s="90"/>
      <c r="J38" s="49">
        <v>12</v>
      </c>
      <c r="K38" s="44"/>
      <c r="L38" s="49">
        <f t="shared" si="1"/>
        <v>0</v>
      </c>
      <c r="M38" s="44">
        <f t="shared" si="2"/>
        <v>0</v>
      </c>
      <c r="N38" s="50"/>
    </row>
    <row r="39" spans="1:14" ht="72" x14ac:dyDescent="0.25">
      <c r="A39" s="45"/>
      <c r="B39" s="46" t="s">
        <v>49</v>
      </c>
      <c r="C39" s="47" t="s">
        <v>139</v>
      </c>
      <c r="D39" s="48" t="s">
        <v>140</v>
      </c>
      <c r="E39" s="48" t="s">
        <v>34</v>
      </c>
      <c r="F39" s="49" t="s">
        <v>35</v>
      </c>
      <c r="G39" s="49">
        <v>3</v>
      </c>
      <c r="H39" s="44">
        <v>15000000</v>
      </c>
      <c r="I39" s="90"/>
      <c r="J39" s="49">
        <v>3</v>
      </c>
      <c r="K39" s="44">
        <v>100000000</v>
      </c>
      <c r="L39" s="49">
        <f t="shared" si="1"/>
        <v>0</v>
      </c>
      <c r="M39" s="44">
        <f t="shared" si="2"/>
        <v>100000000</v>
      </c>
      <c r="N39" s="50" t="s">
        <v>153</v>
      </c>
    </row>
    <row r="40" spans="1:14" ht="24" x14ac:dyDescent="0.25">
      <c r="A40" s="42" t="s">
        <v>72</v>
      </c>
      <c r="B40" s="43"/>
      <c r="C40" s="38" t="s">
        <v>73</v>
      </c>
      <c r="D40" s="39"/>
      <c r="E40" s="48" t="s">
        <v>34</v>
      </c>
      <c r="F40" s="39"/>
      <c r="G40" s="39"/>
      <c r="H40" s="57">
        <f>SUM(H41)</f>
        <v>25000000</v>
      </c>
      <c r="I40" s="57">
        <f>SUM(I41)</f>
        <v>9750000</v>
      </c>
      <c r="J40" s="39"/>
      <c r="K40" s="57">
        <f>SUM(K41)</f>
        <v>9750000</v>
      </c>
      <c r="L40" s="49">
        <f t="shared" si="1"/>
        <v>0</v>
      </c>
      <c r="M40" s="44">
        <f t="shared" si="2"/>
        <v>0</v>
      </c>
      <c r="N40" s="51"/>
    </row>
    <row r="41" spans="1:14" ht="24" x14ac:dyDescent="0.25">
      <c r="A41" s="45"/>
      <c r="B41" s="46" t="s">
        <v>31</v>
      </c>
      <c r="C41" s="47" t="s">
        <v>74</v>
      </c>
      <c r="D41" s="48" t="s">
        <v>75</v>
      </c>
      <c r="E41" s="48" t="s">
        <v>34</v>
      </c>
      <c r="F41" s="49" t="s">
        <v>76</v>
      </c>
      <c r="G41" s="49">
        <v>1</v>
      </c>
      <c r="H41" s="44">
        <v>25000000</v>
      </c>
      <c r="I41" s="44">
        <v>9750000</v>
      </c>
      <c r="J41" s="49">
        <v>1</v>
      </c>
      <c r="K41" s="44">
        <v>9750000</v>
      </c>
      <c r="L41" s="49">
        <f t="shared" si="1"/>
        <v>0</v>
      </c>
      <c r="M41" s="44">
        <f t="shared" si="2"/>
        <v>0</v>
      </c>
      <c r="N41" s="82"/>
    </row>
    <row r="42" spans="1:14" x14ac:dyDescent="0.25">
      <c r="A42" s="52"/>
      <c r="B42" s="53" t="s">
        <v>77</v>
      </c>
      <c r="C42" s="54"/>
      <c r="D42" s="55"/>
      <c r="E42" s="48" t="s">
        <v>34</v>
      </c>
      <c r="F42" s="56"/>
      <c r="G42" s="56"/>
      <c r="H42" s="57"/>
      <c r="I42" s="57"/>
      <c r="J42" s="56"/>
      <c r="K42" s="57"/>
      <c r="L42" s="49">
        <f t="shared" si="1"/>
        <v>0</v>
      </c>
      <c r="M42" s="44">
        <f t="shared" si="2"/>
        <v>0</v>
      </c>
      <c r="N42" s="58"/>
    </row>
    <row r="43" spans="1:14" ht="24" x14ac:dyDescent="0.25">
      <c r="A43" s="42"/>
      <c r="B43" s="43"/>
      <c r="C43" s="38" t="s">
        <v>78</v>
      </c>
      <c r="D43" s="39"/>
      <c r="E43" s="48" t="s">
        <v>34</v>
      </c>
      <c r="F43" s="39"/>
      <c r="G43" s="39"/>
      <c r="H43" s="39"/>
      <c r="I43" s="57"/>
      <c r="J43" s="39"/>
      <c r="K43" s="39"/>
      <c r="L43" s="49">
        <f t="shared" si="1"/>
        <v>0</v>
      </c>
      <c r="M43" s="44">
        <f t="shared" si="2"/>
        <v>0</v>
      </c>
      <c r="N43" s="51"/>
    </row>
    <row r="44" spans="1:14" ht="24" x14ac:dyDescent="0.25">
      <c r="A44" s="42" t="s">
        <v>79</v>
      </c>
      <c r="B44" s="43"/>
      <c r="C44" s="38" t="s">
        <v>80</v>
      </c>
      <c r="D44" s="39"/>
      <c r="E44" s="48" t="s">
        <v>34</v>
      </c>
      <c r="F44" s="39"/>
      <c r="G44" s="39"/>
      <c r="H44" s="40">
        <f>SUM(H45)</f>
        <v>5000000</v>
      </c>
      <c r="I44" s="40">
        <f>SUM(I45)</f>
        <v>3500000</v>
      </c>
      <c r="J44" s="39"/>
      <c r="K44" s="40">
        <f>SUM(K45)</f>
        <v>3500000</v>
      </c>
      <c r="L44" s="49">
        <f t="shared" si="1"/>
        <v>0</v>
      </c>
      <c r="M44" s="44">
        <f t="shared" si="2"/>
        <v>0</v>
      </c>
      <c r="N44" s="51"/>
    </row>
    <row r="45" spans="1:14" ht="48" x14ac:dyDescent="0.25">
      <c r="A45" s="45"/>
      <c r="B45" s="46" t="s">
        <v>31</v>
      </c>
      <c r="C45" s="47" t="s">
        <v>81</v>
      </c>
      <c r="D45" s="48" t="s">
        <v>82</v>
      </c>
      <c r="E45" s="48" t="s">
        <v>83</v>
      </c>
      <c r="F45" s="49" t="s">
        <v>84</v>
      </c>
      <c r="G45" s="49">
        <v>7</v>
      </c>
      <c r="H45" s="44">
        <v>5000000</v>
      </c>
      <c r="I45" s="44">
        <v>3500000</v>
      </c>
      <c r="J45" s="49">
        <v>7</v>
      </c>
      <c r="K45" s="44">
        <v>3500000</v>
      </c>
      <c r="L45" s="49">
        <f t="shared" si="1"/>
        <v>0</v>
      </c>
      <c r="M45" s="44">
        <f t="shared" si="2"/>
        <v>0</v>
      </c>
      <c r="N45" s="50"/>
    </row>
    <row r="46" spans="1:14" x14ac:dyDescent="0.25">
      <c r="A46" s="42"/>
      <c r="B46" s="43"/>
      <c r="C46" s="38" t="s">
        <v>85</v>
      </c>
      <c r="D46" s="39"/>
      <c r="E46" s="39"/>
      <c r="F46" s="39"/>
      <c r="G46" s="39"/>
      <c r="H46" s="39"/>
      <c r="I46" s="44"/>
      <c r="J46" s="39"/>
      <c r="K46" s="39"/>
      <c r="L46" s="49">
        <f t="shared" si="1"/>
        <v>0</v>
      </c>
      <c r="M46" s="44">
        <f t="shared" si="2"/>
        <v>0</v>
      </c>
      <c r="N46" s="51"/>
    </row>
    <row r="47" spans="1:14" ht="24" x14ac:dyDescent="0.25">
      <c r="A47" s="42" t="s">
        <v>86</v>
      </c>
      <c r="B47" s="43"/>
      <c r="C47" s="38" t="s">
        <v>122</v>
      </c>
      <c r="D47" s="39"/>
      <c r="E47" s="39"/>
      <c r="F47" s="39"/>
      <c r="G47" s="39"/>
      <c r="H47" s="40">
        <f>SUM(H48:H57)</f>
        <v>1265000000</v>
      </c>
      <c r="I47" s="40">
        <f>SUM(I48:I57)</f>
        <v>786865500</v>
      </c>
      <c r="J47" s="39"/>
      <c r="K47" s="40">
        <f>SUM(K48:K57)</f>
        <v>786865500</v>
      </c>
      <c r="L47" s="49">
        <f t="shared" si="1"/>
        <v>0</v>
      </c>
      <c r="M47" s="40">
        <f t="shared" si="2"/>
        <v>0</v>
      </c>
      <c r="N47" s="51"/>
    </row>
    <row r="48" spans="1:14" ht="24" x14ac:dyDescent="0.25">
      <c r="A48" s="45"/>
      <c r="B48" s="46" t="s">
        <v>31</v>
      </c>
      <c r="C48" s="47" t="s">
        <v>123</v>
      </c>
      <c r="D48" s="48" t="s">
        <v>124</v>
      </c>
      <c r="E48" s="48" t="s">
        <v>34</v>
      </c>
      <c r="F48" s="49" t="s">
        <v>89</v>
      </c>
      <c r="G48" s="49">
        <v>1</v>
      </c>
      <c r="H48" s="60">
        <v>600000000</v>
      </c>
      <c r="I48" s="60">
        <v>269121000</v>
      </c>
      <c r="J48" s="49">
        <v>1</v>
      </c>
      <c r="K48" s="60">
        <v>269121000</v>
      </c>
      <c r="L48" s="61">
        <f t="shared" si="1"/>
        <v>0</v>
      </c>
      <c r="M48" s="44">
        <f t="shared" si="2"/>
        <v>0</v>
      </c>
      <c r="N48" s="89"/>
    </row>
    <row r="49" spans="1:14" ht="24" x14ac:dyDescent="0.25">
      <c r="A49" s="45"/>
      <c r="B49" s="46" t="s">
        <v>37</v>
      </c>
      <c r="C49" s="47" t="s">
        <v>116</v>
      </c>
      <c r="D49" s="48" t="s">
        <v>90</v>
      </c>
      <c r="E49" s="48" t="s">
        <v>34</v>
      </c>
      <c r="F49" s="49" t="s">
        <v>89</v>
      </c>
      <c r="G49" s="49">
        <v>1</v>
      </c>
      <c r="H49" s="44">
        <v>50000000</v>
      </c>
      <c r="I49" s="44">
        <v>25745000</v>
      </c>
      <c r="J49" s="49">
        <v>1</v>
      </c>
      <c r="K49" s="44">
        <v>25745000</v>
      </c>
      <c r="L49" s="49">
        <f t="shared" si="1"/>
        <v>0</v>
      </c>
      <c r="M49" s="44">
        <f t="shared" si="2"/>
        <v>0</v>
      </c>
      <c r="N49" s="50"/>
    </row>
    <row r="50" spans="1:14" ht="36" customHeight="1" x14ac:dyDescent="0.25">
      <c r="A50" s="45"/>
      <c r="B50" s="46" t="s">
        <v>40</v>
      </c>
      <c r="C50" s="47" t="s">
        <v>87</v>
      </c>
      <c r="D50" s="48" t="s">
        <v>88</v>
      </c>
      <c r="E50" s="48" t="s">
        <v>83</v>
      </c>
      <c r="F50" s="49" t="s">
        <v>89</v>
      </c>
      <c r="G50" s="49">
        <v>1</v>
      </c>
      <c r="H50" s="44">
        <v>80000000</v>
      </c>
      <c r="I50" s="44">
        <v>60000000</v>
      </c>
      <c r="J50" s="49">
        <v>1</v>
      </c>
      <c r="K50" s="44">
        <v>60000000</v>
      </c>
      <c r="L50" s="49">
        <f t="shared" si="1"/>
        <v>0</v>
      </c>
      <c r="M50" s="44">
        <f t="shared" si="2"/>
        <v>0</v>
      </c>
      <c r="N50" s="50"/>
    </row>
    <row r="51" spans="1:14" ht="24" x14ac:dyDescent="0.25">
      <c r="A51" s="45"/>
      <c r="B51" s="46" t="s">
        <v>43</v>
      </c>
      <c r="C51" s="47" t="s">
        <v>117</v>
      </c>
      <c r="D51" s="48" t="s">
        <v>118</v>
      </c>
      <c r="E51" s="48" t="s">
        <v>83</v>
      </c>
      <c r="F51" s="49" t="s">
        <v>89</v>
      </c>
      <c r="G51" s="49">
        <v>1</v>
      </c>
      <c r="H51" s="44">
        <v>75000000</v>
      </c>
      <c r="I51" s="44">
        <v>14000000</v>
      </c>
      <c r="J51" s="49">
        <v>1</v>
      </c>
      <c r="K51" s="44">
        <v>14000000</v>
      </c>
      <c r="L51" s="49">
        <f t="shared" si="1"/>
        <v>0</v>
      </c>
      <c r="M51" s="44">
        <f t="shared" si="2"/>
        <v>0</v>
      </c>
      <c r="N51" s="50"/>
    </row>
    <row r="52" spans="1:14" ht="48" x14ac:dyDescent="0.25">
      <c r="A52" s="45"/>
      <c r="B52" s="46" t="s">
        <v>46</v>
      </c>
      <c r="C52" s="47" t="s">
        <v>120</v>
      </c>
      <c r="D52" s="47" t="s">
        <v>119</v>
      </c>
      <c r="E52" s="48" t="s">
        <v>83</v>
      </c>
      <c r="F52" s="49" t="s">
        <v>89</v>
      </c>
      <c r="G52" s="49">
        <v>1</v>
      </c>
      <c r="H52" s="44">
        <v>250000000</v>
      </c>
      <c r="I52" s="44">
        <v>60000000</v>
      </c>
      <c r="J52" s="49">
        <v>1</v>
      </c>
      <c r="K52" s="44">
        <v>60000000</v>
      </c>
      <c r="L52" s="49"/>
      <c r="M52" s="44">
        <f t="shared" si="2"/>
        <v>0</v>
      </c>
      <c r="N52" s="50"/>
    </row>
    <row r="53" spans="1:14" ht="36" x14ac:dyDescent="0.25">
      <c r="A53" s="45"/>
      <c r="B53" s="46" t="s">
        <v>49</v>
      </c>
      <c r="C53" s="47" t="s">
        <v>121</v>
      </c>
      <c r="D53" s="48" t="s">
        <v>125</v>
      </c>
      <c r="E53" s="48" t="s">
        <v>34</v>
      </c>
      <c r="F53" s="49" t="s">
        <v>89</v>
      </c>
      <c r="G53" s="49">
        <v>1</v>
      </c>
      <c r="H53" s="44">
        <v>60000000</v>
      </c>
      <c r="I53" s="44">
        <v>45000000</v>
      </c>
      <c r="J53" s="49">
        <v>1</v>
      </c>
      <c r="K53" s="44">
        <v>45000000</v>
      </c>
      <c r="L53" s="49">
        <f t="shared" si="1"/>
        <v>0</v>
      </c>
      <c r="M53" s="44">
        <f t="shared" si="2"/>
        <v>0</v>
      </c>
      <c r="N53" s="50"/>
    </row>
    <row r="54" spans="1:14" ht="28.5" customHeight="1" x14ac:dyDescent="0.25">
      <c r="A54" s="45"/>
      <c r="B54" s="46" t="s">
        <v>52</v>
      </c>
      <c r="C54" s="47" t="s">
        <v>128</v>
      </c>
      <c r="D54" s="86" t="s">
        <v>146</v>
      </c>
      <c r="E54" s="48" t="s">
        <v>34</v>
      </c>
      <c r="F54" s="49" t="s">
        <v>89</v>
      </c>
      <c r="G54" s="49">
        <v>1</v>
      </c>
      <c r="H54" s="44">
        <v>100000000</v>
      </c>
      <c r="I54" s="44">
        <v>44555500</v>
      </c>
      <c r="J54" s="49">
        <v>1</v>
      </c>
      <c r="K54" s="44">
        <v>44555500</v>
      </c>
      <c r="L54" s="49">
        <f t="shared" si="1"/>
        <v>0</v>
      </c>
      <c r="M54" s="44">
        <f t="shared" si="2"/>
        <v>0</v>
      </c>
      <c r="N54" s="50"/>
    </row>
    <row r="55" spans="1:14" ht="24" x14ac:dyDescent="0.25">
      <c r="A55" s="45"/>
      <c r="B55" s="46" t="s">
        <v>55</v>
      </c>
      <c r="C55" s="47" t="s">
        <v>129</v>
      </c>
      <c r="D55" s="47" t="s">
        <v>145</v>
      </c>
      <c r="E55" s="48" t="s">
        <v>34</v>
      </c>
      <c r="F55" s="49" t="s">
        <v>89</v>
      </c>
      <c r="G55" s="49">
        <v>1</v>
      </c>
      <c r="H55" s="88"/>
      <c r="I55" s="44">
        <v>200000000</v>
      </c>
      <c r="J55" s="49">
        <v>1</v>
      </c>
      <c r="K55" s="44">
        <v>200000000</v>
      </c>
      <c r="L55" s="49">
        <f t="shared" si="1"/>
        <v>0</v>
      </c>
      <c r="M55" s="44">
        <f t="shared" si="2"/>
        <v>0</v>
      </c>
      <c r="N55" s="50"/>
    </row>
    <row r="56" spans="1:14" ht="36" x14ac:dyDescent="0.25">
      <c r="A56" s="45"/>
      <c r="B56" s="46" t="s">
        <v>130</v>
      </c>
      <c r="C56" s="47" t="s">
        <v>91</v>
      </c>
      <c r="D56" s="48" t="s">
        <v>92</v>
      </c>
      <c r="E56" s="48"/>
      <c r="F56" s="49" t="s">
        <v>89</v>
      </c>
      <c r="G56" s="49">
        <v>1</v>
      </c>
      <c r="H56" s="44">
        <v>50000000</v>
      </c>
      <c r="I56" s="44">
        <v>40175000</v>
      </c>
      <c r="J56" s="49">
        <v>1</v>
      </c>
      <c r="K56" s="44">
        <v>40175000</v>
      </c>
      <c r="L56" s="49">
        <f t="shared" si="1"/>
        <v>0</v>
      </c>
      <c r="M56" s="44">
        <f t="shared" si="2"/>
        <v>0</v>
      </c>
      <c r="N56" s="50"/>
    </row>
    <row r="57" spans="1:14" ht="36" x14ac:dyDescent="0.25">
      <c r="A57" s="45"/>
      <c r="B57" s="46" t="s">
        <v>127</v>
      </c>
      <c r="C57" s="47" t="s">
        <v>133</v>
      </c>
      <c r="D57" s="86" t="s">
        <v>144</v>
      </c>
      <c r="E57" s="48" t="s">
        <v>34</v>
      </c>
      <c r="F57" s="49" t="s">
        <v>89</v>
      </c>
      <c r="G57" s="49">
        <v>1</v>
      </c>
      <c r="H57" s="88"/>
      <c r="I57" s="44">
        <v>28269000</v>
      </c>
      <c r="J57" s="49">
        <v>1</v>
      </c>
      <c r="K57" s="44">
        <v>28269000</v>
      </c>
      <c r="L57" s="49">
        <f t="shared" si="1"/>
        <v>0</v>
      </c>
      <c r="M57" s="44">
        <f t="shared" si="2"/>
        <v>0</v>
      </c>
      <c r="N57" s="50"/>
    </row>
    <row r="58" spans="1:14" ht="36" x14ac:dyDescent="0.25">
      <c r="A58" s="42" t="s">
        <v>93</v>
      </c>
      <c r="B58" s="43"/>
      <c r="C58" s="38" t="s">
        <v>94</v>
      </c>
      <c r="D58" s="30"/>
      <c r="E58" s="30"/>
      <c r="F58" s="30"/>
      <c r="G58" s="30"/>
      <c r="H58" s="40">
        <f>SUM(H59:H64)</f>
        <v>1145000000</v>
      </c>
      <c r="I58" s="40">
        <f>SUM(I59:I65)</f>
        <v>403022000</v>
      </c>
      <c r="J58" s="39"/>
      <c r="K58" s="40">
        <f>SUM(K59:K65)</f>
        <v>403022000</v>
      </c>
      <c r="L58" s="49">
        <f t="shared" si="1"/>
        <v>0</v>
      </c>
      <c r="M58" s="44">
        <f t="shared" si="2"/>
        <v>0</v>
      </c>
      <c r="N58" s="51"/>
    </row>
    <row r="59" spans="1:14" ht="24" x14ac:dyDescent="0.25">
      <c r="A59" s="45"/>
      <c r="B59" s="46" t="s">
        <v>105</v>
      </c>
      <c r="C59" s="47" t="s">
        <v>96</v>
      </c>
      <c r="D59" s="48" t="s">
        <v>97</v>
      </c>
      <c r="E59" s="48" t="s">
        <v>34</v>
      </c>
      <c r="F59" s="49" t="s">
        <v>89</v>
      </c>
      <c r="G59" s="49">
        <v>2</v>
      </c>
      <c r="H59" s="44">
        <v>25000000</v>
      </c>
      <c r="I59" s="44">
        <v>14000000</v>
      </c>
      <c r="J59" s="49">
        <v>2</v>
      </c>
      <c r="K59" s="44">
        <v>14000000</v>
      </c>
      <c r="L59" s="49">
        <f t="shared" si="1"/>
        <v>0</v>
      </c>
      <c r="M59" s="44">
        <f t="shared" si="2"/>
        <v>0</v>
      </c>
      <c r="N59" s="50"/>
    </row>
    <row r="60" spans="1:14" ht="36" x14ac:dyDescent="0.25">
      <c r="A60" s="45"/>
      <c r="B60" s="46" t="s">
        <v>37</v>
      </c>
      <c r="C60" s="47" t="s">
        <v>98</v>
      </c>
      <c r="D60" s="48" t="s">
        <v>99</v>
      </c>
      <c r="E60" s="48" t="s">
        <v>34</v>
      </c>
      <c r="F60" s="49" t="s">
        <v>89</v>
      </c>
      <c r="G60" s="49">
        <v>2</v>
      </c>
      <c r="H60" s="88"/>
      <c r="I60" s="44">
        <v>60250000</v>
      </c>
      <c r="J60" s="49">
        <v>2</v>
      </c>
      <c r="K60" s="44">
        <v>60250000</v>
      </c>
      <c r="L60" s="49">
        <f t="shared" si="1"/>
        <v>0</v>
      </c>
      <c r="M60" s="44">
        <f t="shared" si="2"/>
        <v>0</v>
      </c>
      <c r="N60" s="50"/>
    </row>
    <row r="61" spans="1:14" ht="36" x14ac:dyDescent="0.25">
      <c r="A61" s="45"/>
      <c r="B61" s="46" t="s">
        <v>40</v>
      </c>
      <c r="C61" s="47" t="s">
        <v>131</v>
      </c>
      <c r="D61" s="48" t="s">
        <v>95</v>
      </c>
      <c r="E61" s="48" t="s">
        <v>34</v>
      </c>
      <c r="F61" s="49" t="s">
        <v>89</v>
      </c>
      <c r="G61" s="49">
        <v>7</v>
      </c>
      <c r="H61" s="44">
        <v>750000000</v>
      </c>
      <c r="I61" s="44">
        <v>206338500</v>
      </c>
      <c r="J61" s="49">
        <v>4</v>
      </c>
      <c r="K61" s="44">
        <v>206338500</v>
      </c>
      <c r="L61" s="49">
        <f t="shared" si="1"/>
        <v>-3</v>
      </c>
      <c r="M61" s="44">
        <f t="shared" si="2"/>
        <v>0</v>
      </c>
      <c r="N61" s="50"/>
    </row>
    <row r="62" spans="1:14" ht="24" x14ac:dyDescent="0.25">
      <c r="A62" s="45"/>
      <c r="B62" s="46" t="s">
        <v>43</v>
      </c>
      <c r="C62" s="47" t="s">
        <v>132</v>
      </c>
      <c r="D62" s="86" t="s">
        <v>141</v>
      </c>
      <c r="E62" s="48" t="s">
        <v>34</v>
      </c>
      <c r="F62" s="49" t="s">
        <v>89</v>
      </c>
      <c r="G62" s="49">
        <v>1</v>
      </c>
      <c r="H62" s="44">
        <v>150000000</v>
      </c>
      <c r="I62" s="44">
        <v>47513500</v>
      </c>
      <c r="J62" s="49">
        <v>1</v>
      </c>
      <c r="K62" s="44">
        <v>47513500</v>
      </c>
      <c r="L62" s="49">
        <f t="shared" si="1"/>
        <v>0</v>
      </c>
      <c r="M62" s="44">
        <f t="shared" si="2"/>
        <v>0</v>
      </c>
      <c r="N62" s="50"/>
    </row>
    <row r="63" spans="1:14" ht="36" x14ac:dyDescent="0.25">
      <c r="A63" s="45"/>
      <c r="B63" s="46" t="s">
        <v>135</v>
      </c>
      <c r="C63" s="47" t="s">
        <v>134</v>
      </c>
      <c r="D63" s="86" t="s">
        <v>142</v>
      </c>
      <c r="E63" s="48" t="s">
        <v>34</v>
      </c>
      <c r="F63" s="49" t="s">
        <v>89</v>
      </c>
      <c r="G63" s="87">
        <v>3</v>
      </c>
      <c r="H63" s="44">
        <v>220000000</v>
      </c>
      <c r="I63" s="44">
        <v>46542000</v>
      </c>
      <c r="J63" s="87">
        <v>3</v>
      </c>
      <c r="K63" s="44">
        <v>46542000</v>
      </c>
      <c r="L63" s="49">
        <f t="shared" si="1"/>
        <v>0</v>
      </c>
      <c r="M63" s="44">
        <f t="shared" si="2"/>
        <v>0</v>
      </c>
      <c r="N63" s="50"/>
    </row>
    <row r="64" spans="1:14" ht="24" x14ac:dyDescent="0.25">
      <c r="A64" s="45"/>
      <c r="B64" s="46" t="s">
        <v>136</v>
      </c>
      <c r="C64" s="47" t="s">
        <v>137</v>
      </c>
      <c r="D64" s="86" t="s">
        <v>143</v>
      </c>
      <c r="E64" s="48" t="s">
        <v>34</v>
      </c>
      <c r="F64" s="49" t="s">
        <v>89</v>
      </c>
      <c r="G64" s="49">
        <v>1</v>
      </c>
      <c r="H64" s="88"/>
      <c r="I64" s="44">
        <v>28378000</v>
      </c>
      <c r="J64" s="49">
        <v>1</v>
      </c>
      <c r="K64" s="44">
        <v>28378000</v>
      </c>
      <c r="L64" s="49"/>
      <c r="M64" s="44">
        <f t="shared" si="2"/>
        <v>0</v>
      </c>
      <c r="N64" s="50"/>
    </row>
    <row r="65" spans="1:14" ht="56.25" customHeight="1" x14ac:dyDescent="0.25">
      <c r="A65" s="62"/>
      <c r="B65" s="63"/>
      <c r="C65" s="64"/>
      <c r="D65" s="65"/>
      <c r="E65" s="65"/>
      <c r="F65" s="66"/>
      <c r="G65" s="66"/>
      <c r="H65" s="67"/>
      <c r="I65" s="67"/>
      <c r="J65" s="68"/>
      <c r="K65" s="69"/>
      <c r="L65" s="66"/>
      <c r="M65" s="70">
        <f t="shared" si="2"/>
        <v>0</v>
      </c>
      <c r="N65" s="85"/>
    </row>
  </sheetData>
  <mergeCells count="15">
    <mergeCell ref="B9:C9"/>
    <mergeCell ref="B13:C13"/>
    <mergeCell ref="B15:C15"/>
    <mergeCell ref="B16:C16"/>
    <mergeCell ref="A1:N1"/>
    <mergeCell ref="A7:A8"/>
    <mergeCell ref="B7:C8"/>
    <mergeCell ref="D7:D8"/>
    <mergeCell ref="E7:E8"/>
    <mergeCell ref="F7:F8"/>
    <mergeCell ref="G7:H7"/>
    <mergeCell ref="I7:I8"/>
    <mergeCell ref="J7:K7"/>
    <mergeCell ref="L7:M7"/>
    <mergeCell ref="N7:N8"/>
  </mergeCells>
  <pageMargins left="0.98425196850393704" right="0.19685039370078741" top="0.74803149606299213" bottom="0.74803149606299213" header="0.31496062992125984" footer="0.31496062992125984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Renja Perub.desk 2Juli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2018-06-28T08:51:17Z</cp:lastPrinted>
  <dcterms:created xsi:type="dcterms:W3CDTF">2018-06-05T07:20:03Z</dcterms:created>
  <dcterms:modified xsi:type="dcterms:W3CDTF">2018-07-04T04:26:04Z</dcterms:modified>
</cp:coreProperties>
</file>